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E:\Анаргүл\3.Танилцуулга, жинхэнэ гүйцэтгэл\ubstat\2025 ТХҮХАМТ\"/>
    </mc:Choice>
  </mc:AlternateContent>
  <xr:revisionPtr revIDLastSave="0" documentId="13_ncr:1_{7053A8EF-C8FD-4BF3-93CF-FE5BF26147EC}" xr6:coauthVersionLast="47" xr6:coauthVersionMax="47" xr10:uidLastSave="{00000000-0000-0000-0000-000000000000}"/>
  <bookViews>
    <workbookView xWindow="-120" yWindow="-120" windowWidth="29040" windowHeight="15720" xr2:uid="{751F95F9-BF6B-4BD9-A68C-82064600AC68}"/>
  </bookViews>
  <sheets>
    <sheet name="avto_2025 X2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calcChain.xml><?xml version="1.0" encoding="utf-8"?>
<calcChain xmlns="http://schemas.openxmlformats.org/spreadsheetml/2006/main">
  <c r="BJ15" i="1" l="1"/>
  <c r="BI15" i="1"/>
  <c r="BH15" i="1"/>
  <c r="BG15" i="1"/>
  <c r="BK15" i="1" s="1"/>
  <c r="BE15" i="1"/>
  <c r="BD15" i="1"/>
  <c r="BC15" i="1"/>
  <c r="BB15" i="1"/>
  <c r="BF15" i="1" s="1"/>
  <c r="AZ15" i="1"/>
  <c r="AY15" i="1"/>
  <c r="AX15" i="1"/>
  <c r="AW15" i="1"/>
  <c r="BA15" i="1" s="1"/>
  <c r="AU15" i="1"/>
  <c r="AT15" i="1"/>
  <c r="AS15" i="1"/>
  <c r="AR15" i="1"/>
  <c r="AV15" i="1" s="1"/>
  <c r="AP15" i="1"/>
  <c r="AO15" i="1"/>
  <c r="AN15" i="1"/>
  <c r="AM15" i="1"/>
  <c r="AK15" i="1"/>
  <c r="AJ15" i="1"/>
  <c r="AI15" i="1"/>
  <c r="AH15" i="1"/>
  <c r="AG15" i="1"/>
  <c r="Y15" i="1"/>
  <c r="X15" i="1"/>
  <c r="V15" i="1"/>
  <c r="T15" i="1"/>
  <c r="S15" i="1"/>
  <c r="Q15" i="1"/>
  <c r="O15" i="1"/>
  <c r="N15" i="1"/>
  <c r="L15" i="1"/>
  <c r="J15" i="1"/>
  <c r="I15" i="1"/>
  <c r="H15" i="1"/>
  <c r="G15" i="1"/>
  <c r="K15" i="1" s="1"/>
  <c r="E15" i="1"/>
  <c r="D15" i="1"/>
  <c r="B15" i="1"/>
  <c r="BK14" i="1"/>
  <c r="BF14" i="1"/>
  <c r="BL14" i="1" s="1"/>
  <c r="BA14" i="1"/>
  <c r="AV14" i="1"/>
  <c r="AQ14" i="1"/>
  <c r="AK14" i="1"/>
  <c r="AL14" i="1" s="1"/>
  <c r="AD14" i="1"/>
  <c r="AC14" i="1"/>
  <c r="AB14" i="1"/>
  <c r="AA14" i="1"/>
  <c r="Z14" i="1"/>
  <c r="W14" i="1"/>
  <c r="R14" i="1"/>
  <c r="U14" i="1" s="1"/>
  <c r="M14" i="1"/>
  <c r="P14" i="1" s="1"/>
  <c r="K14" i="1"/>
  <c r="C14" i="1"/>
  <c r="F14" i="1" s="1"/>
  <c r="AE14" i="1" s="1"/>
  <c r="BK13" i="1"/>
  <c r="BF13" i="1"/>
  <c r="BL13" i="1" s="1"/>
  <c r="BA13" i="1"/>
  <c r="AV13" i="1"/>
  <c r="AQ13" i="1"/>
  <c r="AL13" i="1"/>
  <c r="AK13" i="1"/>
  <c r="AD13" i="1"/>
  <c r="AC13" i="1"/>
  <c r="AA13" i="1"/>
  <c r="Z13" i="1"/>
  <c r="W13" i="1"/>
  <c r="R13" i="1"/>
  <c r="U13" i="1" s="1"/>
  <c r="M13" i="1"/>
  <c r="P13" i="1" s="1"/>
  <c r="K13" i="1"/>
  <c r="C13" i="1"/>
  <c r="AB13" i="1" s="1"/>
  <c r="BL12" i="1"/>
  <c r="BK12" i="1"/>
  <c r="BF12" i="1"/>
  <c r="BA12" i="1"/>
  <c r="AV12" i="1"/>
  <c r="AQ12" i="1"/>
  <c r="AL12" i="1"/>
  <c r="AK12" i="1"/>
  <c r="AD12" i="1"/>
  <c r="AC12" i="1"/>
  <c r="AA12" i="1"/>
  <c r="W12" i="1"/>
  <c r="Z12" i="1" s="1"/>
  <c r="R12" i="1"/>
  <c r="AB12" i="1" s="1"/>
  <c r="P12" i="1"/>
  <c r="M12" i="1"/>
  <c r="K12" i="1"/>
  <c r="C12" i="1"/>
  <c r="F12" i="1" s="1"/>
  <c r="BK11" i="1"/>
  <c r="BF11" i="1"/>
  <c r="BA11" i="1"/>
  <c r="AV11" i="1"/>
  <c r="AQ11" i="1"/>
  <c r="BL11" i="1" s="1"/>
  <c r="AK11" i="1"/>
  <c r="AL11" i="1" s="1"/>
  <c r="AD11" i="1"/>
  <c r="AC11" i="1"/>
  <c r="AA11" i="1"/>
  <c r="W11" i="1"/>
  <c r="Z11" i="1" s="1"/>
  <c r="R11" i="1"/>
  <c r="U11" i="1" s="1"/>
  <c r="P11" i="1"/>
  <c r="M11" i="1"/>
  <c r="K11" i="1"/>
  <c r="C11" i="1"/>
  <c r="AB11" i="1" s="1"/>
  <c r="BK10" i="1"/>
  <c r="BF10" i="1"/>
  <c r="BL10" i="1" s="1"/>
  <c r="BA10" i="1"/>
  <c r="AV10" i="1"/>
  <c r="AQ10" i="1"/>
  <c r="AL10" i="1"/>
  <c r="AK10" i="1"/>
  <c r="AD10" i="1"/>
  <c r="AC10" i="1"/>
  <c r="AA10" i="1"/>
  <c r="W10" i="1"/>
  <c r="Z10" i="1" s="1"/>
  <c r="R10" i="1"/>
  <c r="U10" i="1" s="1"/>
  <c r="M10" i="1"/>
  <c r="AB10" i="1" s="1"/>
  <c r="K10" i="1"/>
  <c r="F10" i="1"/>
  <c r="BK9" i="1"/>
  <c r="BF9" i="1"/>
  <c r="BA9" i="1"/>
  <c r="AV9" i="1"/>
  <c r="AQ9" i="1"/>
  <c r="BL9" i="1" s="1"/>
  <c r="AK9" i="1"/>
  <c r="AL9" i="1" s="1"/>
  <c r="AD9" i="1"/>
  <c r="AC9" i="1"/>
  <c r="AA9" i="1"/>
  <c r="W9" i="1"/>
  <c r="AB9" i="1" s="1"/>
  <c r="U9" i="1"/>
  <c r="R9" i="1"/>
  <c r="P9" i="1"/>
  <c r="M9" i="1"/>
  <c r="K9" i="1"/>
  <c r="C9" i="1"/>
  <c r="F9" i="1" s="1"/>
  <c r="BK8" i="1"/>
  <c r="BF8" i="1"/>
  <c r="BL8" i="1" s="1"/>
  <c r="BA8" i="1"/>
  <c r="AV8" i="1"/>
  <c r="AQ8" i="1"/>
  <c r="AQ15" i="1" s="1"/>
  <c r="AK8" i="1"/>
  <c r="AL8" i="1" s="1"/>
  <c r="AD8" i="1"/>
  <c r="AC8" i="1"/>
  <c r="AA8" i="1"/>
  <c r="W8" i="1"/>
  <c r="Z8" i="1" s="1"/>
  <c r="U8" i="1"/>
  <c r="R8" i="1"/>
  <c r="M8" i="1"/>
  <c r="P8" i="1" s="1"/>
  <c r="K8" i="1"/>
  <c r="C8" i="1"/>
  <c r="AB8" i="1" s="1"/>
  <c r="BK7" i="1"/>
  <c r="BF7" i="1"/>
  <c r="BL7" i="1" s="1"/>
  <c r="BA7" i="1"/>
  <c r="AV7" i="1"/>
  <c r="AQ7" i="1"/>
  <c r="AK7" i="1"/>
  <c r="AL7" i="1" s="1"/>
  <c r="AD7" i="1"/>
  <c r="AC7" i="1"/>
  <c r="AA7" i="1"/>
  <c r="W7" i="1"/>
  <c r="Z7" i="1" s="1"/>
  <c r="R7" i="1"/>
  <c r="U7" i="1" s="1"/>
  <c r="P7" i="1"/>
  <c r="C7" i="1"/>
  <c r="F7" i="1" s="1"/>
  <c r="AE7" i="1" s="1"/>
  <c r="BL6" i="1"/>
  <c r="BK6" i="1"/>
  <c r="BF6" i="1"/>
  <c r="BA6" i="1"/>
  <c r="AV6" i="1"/>
  <c r="AQ6" i="1"/>
  <c r="AK6" i="1"/>
  <c r="AL6" i="1" s="1"/>
  <c r="AD6" i="1"/>
  <c r="AD15" i="1" s="1"/>
  <c r="AC6" i="1"/>
  <c r="AC15" i="1" s="1"/>
  <c r="AA6" i="1"/>
  <c r="AA15" i="1" s="1"/>
  <c r="W6" i="1"/>
  <c r="AB6" i="1" s="1"/>
  <c r="U6" i="1"/>
  <c r="R6" i="1"/>
  <c r="R15" i="1" s="1"/>
  <c r="U15" i="1" s="1"/>
  <c r="M6" i="1"/>
  <c r="P6" i="1" s="1"/>
  <c r="C6" i="1"/>
  <c r="C15" i="1" s="1"/>
  <c r="F15" i="1" s="1"/>
  <c r="AL15" i="1" l="1"/>
  <c r="AE12" i="1"/>
  <c r="BL15" i="1"/>
  <c r="Z9" i="1"/>
  <c r="AE9" i="1" s="1"/>
  <c r="F13" i="1"/>
  <c r="AE13" i="1" s="1"/>
  <c r="P10" i="1"/>
  <c r="AE10" i="1" s="1"/>
  <c r="AB7" i="1"/>
  <c r="AB15" i="1" s="1"/>
  <c r="M15" i="1"/>
  <c r="P15" i="1" s="1"/>
  <c r="W15" i="1"/>
  <c r="Z15" i="1" s="1"/>
  <c r="F11" i="1"/>
  <c r="AE11" i="1" s="1"/>
  <c r="F6" i="1"/>
  <c r="Z6" i="1"/>
  <c r="F8" i="1"/>
  <c r="AE8" i="1" s="1"/>
  <c r="U12" i="1"/>
  <c r="AE6" i="1" l="1"/>
  <c r="AE15" i="1" s="1"/>
</calcChain>
</file>

<file path=xl/sharedStrings.xml><?xml version="1.0" encoding="utf-8"?>
<sst xmlns="http://schemas.openxmlformats.org/spreadsheetml/2006/main" count="104" uniqueCount="43">
  <si>
    <t>2025 ОНЫ ТЕХНИКИЙН ХЯНАЛТЫН ҮЗЛЭГИЙН НИЙСЛЭЛИЙН ДҮН</t>
  </si>
  <si>
    <t>Х-2</t>
  </si>
  <si>
    <t>ДҮҮРЭГ</t>
  </si>
  <si>
    <t xml:space="preserve">Автомашины тоо аж ахуйн нэгж байгууллагын өмчлөлийн хэлбэрээр </t>
  </si>
  <si>
    <t>Амины автомашин</t>
  </si>
  <si>
    <t>Бүгд автомашин</t>
  </si>
  <si>
    <t>Нийт тээврийн хэрэгсэл</t>
  </si>
  <si>
    <t>Автомашин, хөдөлгүүрийн шатахууны төрлөөр</t>
  </si>
  <si>
    <t>Нийт</t>
  </si>
  <si>
    <t>Төрийн болон орон нутгийн  өмчийн автомашин</t>
  </si>
  <si>
    <t>Дипломат, олон улсын байгууллагын автомашин</t>
  </si>
  <si>
    <t>Санхүүгийн байгууллагын автомашин</t>
  </si>
  <si>
    <t>Хувийн хэвшлийн автомашин</t>
  </si>
  <si>
    <t>Автомашин бүгд</t>
  </si>
  <si>
    <t>Механизм</t>
  </si>
  <si>
    <t>НИЙТ</t>
  </si>
  <si>
    <t>Бензин хөдөлгүүр</t>
  </si>
  <si>
    <t>БҮГД</t>
  </si>
  <si>
    <t>Дизель хөдөлгүүр</t>
  </si>
  <si>
    <t>Хосолсон</t>
  </si>
  <si>
    <t>Цахилгаан</t>
  </si>
  <si>
    <t>Газ</t>
  </si>
  <si>
    <t>Суудлын автомашин</t>
  </si>
  <si>
    <t>Ачааны автомашин</t>
  </si>
  <si>
    <t>Автобус</t>
  </si>
  <si>
    <t xml:space="preserve">Тусгай зориулалтын </t>
  </si>
  <si>
    <t>Мотоцикл</t>
  </si>
  <si>
    <t>Чиргүүл</t>
  </si>
  <si>
    <t>Суудлын</t>
  </si>
  <si>
    <t>Ачааны</t>
  </si>
  <si>
    <t>Тусгай зориулалтын</t>
  </si>
  <si>
    <t xml:space="preserve"> Багануур</t>
  </si>
  <si>
    <t xml:space="preserve"> Багахангай</t>
  </si>
  <si>
    <t xml:space="preserve"> Баянгол</t>
  </si>
  <si>
    <t xml:space="preserve"> Баянзүрх</t>
  </si>
  <si>
    <t xml:space="preserve"> Налайх</t>
  </si>
  <si>
    <t xml:space="preserve"> Сонгинохайрхан</t>
  </si>
  <si>
    <t xml:space="preserve"> Сүхбаатар</t>
  </si>
  <si>
    <t xml:space="preserve"> Хан-Уул</t>
  </si>
  <si>
    <t xml:space="preserve"> Чингэлтэй</t>
  </si>
  <si>
    <t>НИЙСЛЭЛИЙН ДҮН</t>
  </si>
  <si>
    <t>Мэдээллийн эх сурвалж:</t>
  </si>
  <si>
    <t>Авто тээврийн үндэсний төв ТӨҮГ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</si>
</sst>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(* #,##0_);_(* \(#,##0\);_(* &quot;-&quot;_);_(@_)"/>
    <numFmt numFmtId="164" formatCode="_(* #,##0.00_);_(* \(#,##0.00\);_(* &quot;-&quot;_);_(@_)"/>
  </numFmts>
  <fonts count="7" x14ac:knownFonts="1">
    <font>
      <sz val="10"/>
      <name val="Arial"/>
    </font>
    <font>
      <b/>
      <sz val="14"/>
      <color rgb="FF002060"/>
      <name val="Calibri Light"/>
      <family val="2"/>
    </font>
    <font>
      <sz val="10"/>
      <name val="Calibri Light"/>
      <family val="2"/>
    </font>
    <font>
      <sz val="11"/>
      <name val="Calibri Light"/>
      <family val="2"/>
    </font>
    <font>
      <sz val="12"/>
      <name val="Calibri Light"/>
      <family val="2"/>
    </font>
    <font>
      <sz val="11"/>
      <color theme="1"/>
      <name val="Calibri Light"/>
      <family val="2"/>
    </font>
    <font>
      <sz val="12"/>
      <color theme="1"/>
      <name val="Calibri Light"/>
      <family val="2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28">
    <border>
      <left/>
      <right/>
      <top/>
      <bottom/>
      <diagonal/>
    </border>
    <border>
      <left style="medium">
        <color theme="0" tint="-0.499984740745262"/>
      </left>
      <right style="thin">
        <color theme="0" tint="-0.499984740745262"/>
      </right>
      <top style="medium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34998626667073579"/>
      </right>
      <top style="medium">
        <color theme="0" tint="-0.499984740745262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medium">
        <color theme="0" tint="-0.499984740745262"/>
      </top>
      <bottom style="thin">
        <color theme="0" tint="-0.34998626667073579"/>
      </bottom>
      <diagonal/>
    </border>
    <border>
      <left style="thin">
        <color theme="0" tint="-0.34998626667073579"/>
      </left>
      <right style="medium">
        <color theme="0" tint="-0.499984740745262"/>
      </right>
      <top style="medium">
        <color theme="0" tint="-0.499984740745262"/>
      </top>
      <bottom style="thin">
        <color theme="0" tint="-0.34998626667073579"/>
      </bottom>
      <diagonal/>
    </border>
    <border>
      <left style="medium">
        <color theme="0" tint="-0.499984740745262"/>
      </left>
      <right style="thin">
        <color theme="0" tint="-0.34998626667073579"/>
      </right>
      <top style="medium">
        <color theme="0" tint="-0.499984740745262"/>
      </top>
      <bottom style="thin">
        <color theme="0" tint="-0.34998626667073579"/>
      </bottom>
      <diagonal/>
    </border>
    <border>
      <left style="medium">
        <color theme="0" tint="-0.499984740745262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medium">
        <color theme="0" tint="-0.499984740745262"/>
      </right>
      <top style="thin">
        <color theme="0" tint="-0.34998626667073579"/>
      </top>
      <bottom style="thin">
        <color theme="0" tint="-0.34998626667073579"/>
      </bottom>
      <diagonal/>
    </border>
    <border>
      <left style="medium">
        <color theme="0" tint="-0.499984740745262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medium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34998626667073579"/>
      </right>
      <top style="thin">
        <color theme="0" tint="-0.34998626667073579"/>
      </top>
      <bottom style="thin">
        <color theme="0" tint="-0.499984740745262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499984740745262"/>
      </bottom>
      <diagonal/>
    </border>
    <border>
      <left style="thin">
        <color theme="0" tint="-0.24994659260841701"/>
      </left>
      <right style="medium">
        <color theme="0" tint="-0.499984740745262"/>
      </right>
      <top/>
      <bottom style="thin">
        <color theme="0" tint="-0.24994659260841701"/>
      </bottom>
      <diagonal/>
    </border>
    <border>
      <left style="thin">
        <color theme="0" tint="-0.34998626667073579"/>
      </left>
      <right style="medium">
        <color theme="0" tint="-0.499984740745262"/>
      </right>
      <top style="thin">
        <color theme="0" tint="-0.34998626667073579"/>
      </top>
      <bottom style="thin">
        <color theme="0" tint="-0.499984740745262"/>
      </bottom>
      <diagonal/>
    </border>
    <border>
      <left style="medium">
        <color theme="0" tint="-0.499984740745262"/>
      </left>
      <right style="thin">
        <color theme="0" tint="-0.34998626667073579"/>
      </right>
      <top style="thin">
        <color theme="0" tint="-0.34998626667073579"/>
      </top>
      <bottom style="thin">
        <color theme="0" tint="-0.499984740745262"/>
      </bottom>
      <diagonal/>
    </border>
    <border>
      <left style="medium">
        <color theme="0" tint="-0.499984740745262"/>
      </left>
      <right style="thin">
        <color theme="0" tint="-0.24994659260841701"/>
      </right>
      <top/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/>
      <bottom style="thin">
        <color theme="0" tint="-0.24994659260841701"/>
      </bottom>
      <diagonal/>
    </border>
    <border>
      <left style="medium">
        <color theme="0" tint="-0.499984740745262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 style="medium">
        <color theme="0" tint="-0.499984740745262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/>
      <diagonal/>
    </border>
    <border>
      <left style="medium">
        <color theme="0" tint="-0.499984740745262"/>
      </left>
      <right style="thin">
        <color theme="0" tint="-0.24994659260841701"/>
      </right>
      <top style="thin">
        <color theme="0" tint="-0.24994659260841701"/>
      </top>
      <bottom/>
      <diagonal/>
    </border>
    <border>
      <left style="thin">
        <color theme="0" tint="-0.24994659260841701"/>
      </left>
      <right style="medium">
        <color theme="0" tint="-0.499984740745262"/>
      </right>
      <top style="thin">
        <color theme="0" tint="-0.24994659260841701"/>
      </top>
      <bottom/>
      <diagonal/>
    </border>
    <border>
      <left style="medium">
        <color theme="0" tint="-0.499984740745262"/>
      </left>
      <right style="thin">
        <color theme="0" tint="-0.24994659260841701"/>
      </right>
      <top style="thin">
        <color theme="0" tint="-0.499984740745262"/>
      </top>
      <bottom style="medium">
        <color theme="0" tint="-0.499984740745262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499984740745262"/>
      </top>
      <bottom style="medium">
        <color theme="0" tint="-0.499984740745262"/>
      </bottom>
      <diagonal/>
    </border>
    <border>
      <left style="thin">
        <color theme="0" tint="-0.24994659260841701"/>
      </left>
      <right style="medium">
        <color theme="0" tint="-0.499984740745262"/>
      </right>
      <top style="thin">
        <color theme="0" tint="-0.499984740745262"/>
      </top>
      <bottom style="medium">
        <color theme="0" tint="-0.499984740745262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center" vertical="center"/>
    </xf>
    <xf numFmtId="0" fontId="3" fillId="0" borderId="12" xfId="0" applyFont="1" applyBorder="1" applyAlignment="1">
      <alignment horizontal="center" vertical="center" textRotation="90" wrapText="1"/>
    </xf>
    <xf numFmtId="0" fontId="3" fillId="0" borderId="13" xfId="0" applyFont="1" applyBorder="1" applyAlignment="1">
      <alignment horizontal="center" vertical="center" textRotation="90" wrapText="1"/>
    </xf>
    <xf numFmtId="0" fontId="3" fillId="2" borderId="13" xfId="0" applyFont="1" applyFill="1" applyBorder="1" applyAlignment="1">
      <alignment horizontal="center" vertical="center" wrapText="1"/>
    </xf>
    <xf numFmtId="41" fontId="3" fillId="2" borderId="14" xfId="0" applyNumberFormat="1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textRotation="90" shrinkToFit="1"/>
    </xf>
    <xf numFmtId="0" fontId="5" fillId="0" borderId="13" xfId="0" applyFont="1" applyBorder="1" applyAlignment="1">
      <alignment horizontal="center" vertical="center" shrinkToFit="1"/>
    </xf>
    <xf numFmtId="0" fontId="5" fillId="0" borderId="13" xfId="0" applyFont="1" applyBorder="1" applyAlignment="1">
      <alignment horizontal="center" vertical="center" textRotation="90"/>
    </xf>
    <xf numFmtId="0" fontId="3" fillId="0" borderId="17" xfId="0" applyFont="1" applyBorder="1" applyAlignment="1">
      <alignment horizontal="left" vertical="center" indent="1"/>
    </xf>
    <xf numFmtId="41" fontId="3" fillId="0" borderId="18" xfId="0" applyNumberFormat="1" applyFont="1" applyBorder="1" applyAlignment="1">
      <alignment horizontal="center" vertical="center"/>
    </xf>
    <xf numFmtId="41" fontId="3" fillId="2" borderId="19" xfId="0" applyNumberFormat="1" applyFont="1" applyFill="1" applyBorder="1" applyAlignment="1">
      <alignment horizontal="center" vertical="center"/>
    </xf>
    <xf numFmtId="41" fontId="3" fillId="0" borderId="19" xfId="0" applyNumberFormat="1" applyFont="1" applyBorder="1" applyAlignment="1">
      <alignment horizontal="center" vertical="center"/>
    </xf>
    <xf numFmtId="0" fontId="5" fillId="0" borderId="17" xfId="0" applyFont="1" applyBorder="1" applyAlignment="1">
      <alignment horizontal="left" vertical="center" indent="1"/>
    </xf>
    <xf numFmtId="41" fontId="5" fillId="0" borderId="19" xfId="0" applyNumberFormat="1" applyFont="1" applyBorder="1" applyAlignment="1">
      <alignment horizontal="center" vertical="center"/>
    </xf>
    <xf numFmtId="41" fontId="5" fillId="2" borderId="19" xfId="0" applyNumberFormat="1" applyFont="1" applyFill="1" applyBorder="1" applyAlignment="1">
      <alignment horizontal="center" vertical="center"/>
    </xf>
    <xf numFmtId="41" fontId="5" fillId="0" borderId="18" xfId="0" applyNumberFormat="1" applyFont="1" applyBorder="1" applyAlignment="1">
      <alignment horizontal="center" vertical="center"/>
    </xf>
    <xf numFmtId="41" fontId="5" fillId="2" borderId="14" xfId="0" applyNumberFormat="1" applyFont="1" applyFill="1" applyBorder="1" applyAlignment="1">
      <alignment horizontal="center" vertical="center"/>
    </xf>
    <xf numFmtId="0" fontId="3" fillId="0" borderId="20" xfId="0" applyFont="1" applyBorder="1" applyAlignment="1">
      <alignment horizontal="left" vertical="center" indent="1"/>
    </xf>
    <xf numFmtId="41" fontId="3" fillId="2" borderId="18" xfId="0" applyNumberFormat="1" applyFont="1" applyFill="1" applyBorder="1" applyAlignment="1">
      <alignment horizontal="center" vertical="center"/>
    </xf>
    <xf numFmtId="41" fontId="3" fillId="2" borderId="21" xfId="0" applyNumberFormat="1" applyFont="1" applyFill="1" applyBorder="1" applyAlignment="1">
      <alignment horizontal="center" vertical="center"/>
    </xf>
    <xf numFmtId="0" fontId="5" fillId="0" borderId="20" xfId="0" applyFont="1" applyBorder="1" applyAlignment="1">
      <alignment horizontal="left" vertical="center" indent="1"/>
    </xf>
    <xf numFmtId="41" fontId="5" fillId="2" borderId="18" xfId="0" applyNumberFormat="1" applyFont="1" applyFill="1" applyBorder="1" applyAlignment="1">
      <alignment horizontal="center" vertical="center"/>
    </xf>
    <xf numFmtId="41" fontId="5" fillId="2" borderId="21" xfId="0" applyNumberFormat="1" applyFont="1" applyFill="1" applyBorder="1" applyAlignment="1">
      <alignment horizontal="center" vertical="center"/>
    </xf>
    <xf numFmtId="41" fontId="3" fillId="0" borderId="22" xfId="0" applyNumberFormat="1" applyFont="1" applyBorder="1" applyAlignment="1">
      <alignment horizontal="center" vertical="center"/>
    </xf>
    <xf numFmtId="0" fontId="3" fillId="0" borderId="23" xfId="0" applyFont="1" applyBorder="1" applyAlignment="1">
      <alignment horizontal="left" vertical="center" indent="1"/>
    </xf>
    <xf numFmtId="41" fontId="3" fillId="2" borderId="22" xfId="0" applyNumberFormat="1" applyFont="1" applyFill="1" applyBorder="1" applyAlignment="1">
      <alignment horizontal="center" vertical="center"/>
    </xf>
    <xf numFmtId="41" fontId="5" fillId="2" borderId="24" xfId="0" applyNumberFormat="1" applyFont="1" applyFill="1" applyBorder="1" applyAlignment="1">
      <alignment horizontal="center" vertical="center"/>
    </xf>
    <xf numFmtId="0" fontId="5" fillId="0" borderId="23" xfId="0" applyFont="1" applyBorder="1" applyAlignment="1">
      <alignment horizontal="left" vertical="center" indent="1"/>
    </xf>
    <xf numFmtId="41" fontId="5" fillId="0" borderId="22" xfId="0" applyNumberFormat="1" applyFont="1" applyBorder="1" applyAlignment="1">
      <alignment horizontal="center" vertical="center"/>
    </xf>
    <xf numFmtId="41" fontId="5" fillId="2" borderId="22" xfId="0" applyNumberFormat="1" applyFont="1" applyFill="1" applyBorder="1" applyAlignment="1">
      <alignment horizontal="center" vertical="center"/>
    </xf>
    <xf numFmtId="41" fontId="3" fillId="0" borderId="0" xfId="0" applyNumberFormat="1" applyFont="1" applyAlignment="1">
      <alignment horizontal="center" vertical="center"/>
    </xf>
    <xf numFmtId="0" fontId="3" fillId="2" borderId="25" xfId="0" applyFont="1" applyFill="1" applyBorder="1" applyAlignment="1">
      <alignment horizontal="center" vertical="center" shrinkToFit="1"/>
    </xf>
    <xf numFmtId="41" fontId="3" fillId="2" borderId="26" xfId="0" applyNumberFormat="1" applyFont="1" applyFill="1" applyBorder="1" applyAlignment="1">
      <alignment horizontal="center" vertical="center"/>
    </xf>
    <xf numFmtId="41" fontId="3" fillId="2" borderId="26" xfId="0" applyNumberFormat="1" applyFont="1" applyFill="1" applyBorder="1" applyAlignment="1">
      <alignment horizontal="center" vertical="center" shrinkToFit="1"/>
    </xf>
    <xf numFmtId="41" fontId="5" fillId="2" borderId="27" xfId="0" applyNumberFormat="1" applyFont="1" applyFill="1" applyBorder="1" applyAlignment="1">
      <alignment horizontal="center" vertical="center"/>
    </xf>
    <xf numFmtId="0" fontId="5" fillId="2" borderId="25" xfId="0" applyFont="1" applyFill="1" applyBorder="1" applyAlignment="1">
      <alignment horizontal="center" vertical="center" shrinkToFit="1"/>
    </xf>
    <xf numFmtId="41" fontId="5" fillId="2" borderId="26" xfId="0" applyNumberFormat="1" applyFont="1" applyFill="1" applyBorder="1" applyAlignment="1">
      <alignment horizontal="center" vertical="center" shrinkToFit="1"/>
    </xf>
    <xf numFmtId="41" fontId="5" fillId="2" borderId="26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0" xfId="0" applyFont="1"/>
    <xf numFmtId="41" fontId="2" fillId="0" borderId="0" xfId="0" applyNumberFormat="1" applyFont="1" applyAlignment="1">
      <alignment horizontal="center" vertical="center"/>
    </xf>
    <xf numFmtId="41" fontId="2" fillId="0" borderId="0" xfId="0" applyNumberFormat="1" applyFont="1" applyAlignment="1">
      <alignment vertical="center"/>
    </xf>
    <xf numFmtId="164" fontId="2" fillId="0" borderId="0" xfId="0" applyNumberFormat="1" applyFont="1" applyAlignment="1">
      <alignment vertical="center"/>
    </xf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shrinkToFit="1"/>
    </xf>
    <xf numFmtId="0" fontId="3" fillId="0" borderId="6" xfId="0" applyFont="1" applyBorder="1" applyAlignment="1">
      <alignment horizontal="center" vertical="center" shrinkToFit="1"/>
    </xf>
    <xf numFmtId="0" fontId="3" fillId="0" borderId="11" xfId="0" applyFont="1" applyBorder="1" applyAlignment="1">
      <alignment horizontal="center" vertical="center" shrinkToFi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shrinkToFit="1"/>
    </xf>
    <xf numFmtId="0" fontId="5" fillId="0" borderId="10" xfId="0" applyFont="1" applyBorder="1" applyAlignment="1">
      <alignment horizontal="center" vertical="center" shrinkToFit="1"/>
    </xf>
    <xf numFmtId="0" fontId="5" fillId="0" borderId="16" xfId="0" applyFont="1" applyBorder="1" applyAlignment="1">
      <alignment horizontal="center" vertical="center" shrinkToFit="1"/>
    </xf>
    <xf numFmtId="0" fontId="6" fillId="0" borderId="3" xfId="0" applyFont="1" applyBorder="1" applyAlignment="1">
      <alignment horizontal="center" vertical="center" shrinkToFit="1"/>
    </xf>
    <xf numFmtId="0" fontId="6" fillId="0" borderId="3" xfId="0" applyFont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textRotation="90" shrinkToFit="1"/>
    </xf>
    <xf numFmtId="0" fontId="5" fillId="0" borderId="13" xfId="0" applyFont="1" applyBorder="1" applyAlignment="1">
      <alignment horizontal="center" vertical="center" textRotation="90" shrinkToFit="1"/>
    </xf>
    <xf numFmtId="0" fontId="5" fillId="0" borderId="8" xfId="0" applyFont="1" applyBorder="1" applyAlignment="1">
      <alignment horizontal="center" vertical="center" shrinkToFit="1"/>
    </xf>
    <xf numFmtId="0" fontId="5" fillId="2" borderId="8" xfId="0" applyFont="1" applyFill="1" applyBorder="1" applyAlignment="1">
      <alignment horizontal="center" vertical="center" shrinkToFit="1"/>
    </xf>
    <xf numFmtId="0" fontId="5" fillId="2" borderId="13" xfId="0" applyFont="1" applyFill="1" applyBorder="1" applyAlignment="1">
      <alignment horizontal="center" vertical="center" shrinkToFit="1"/>
    </xf>
    <xf numFmtId="0" fontId="5" fillId="0" borderId="8" xfId="0" applyFont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4EB299-9DEF-4944-953F-E923C1D6CD98}">
  <sheetPr codeName="Sheet3"/>
  <dimension ref="A1:WXU28"/>
  <sheetViews>
    <sheetView showGridLines="0" tabSelected="1" zoomScale="90" zoomScaleNormal="90" workbookViewId="0">
      <pane xSplit="1" ySplit="5" topLeftCell="B6" activePane="bottomRight" state="frozen"/>
      <selection pane="topRight" activeCell="B1" sqref="B1"/>
      <selection pane="bottomLeft" activeCell="A6" sqref="A6"/>
      <selection pane="bottomRight" activeCell="L6" sqref="L6"/>
    </sheetView>
  </sheetViews>
  <sheetFormatPr defaultRowHeight="12.75" x14ac:dyDescent="0.2"/>
  <cols>
    <col min="1" max="1" width="19.42578125" style="1" customWidth="1"/>
    <col min="2" max="2" width="7.7109375" style="1" customWidth="1"/>
    <col min="3" max="3" width="5.5703125" style="1" customWidth="1"/>
    <col min="4" max="4" width="9.42578125" style="1" customWidth="1"/>
    <col min="5" max="5" width="5.5703125" style="1" customWidth="1"/>
    <col min="6" max="6" width="7.7109375" style="1" customWidth="1"/>
    <col min="7" max="7" width="5.85546875" style="1" customWidth="1"/>
    <col min="8" max="8" width="5.5703125" style="1" customWidth="1"/>
    <col min="9" max="9" width="5.85546875" style="1" customWidth="1"/>
    <col min="10" max="10" width="5.42578125" style="1" customWidth="1"/>
    <col min="11" max="11" width="7" style="1" customWidth="1"/>
    <col min="12" max="12" width="9.7109375" style="1" customWidth="1"/>
    <col min="13" max="13" width="7.85546875" style="1" customWidth="1"/>
    <col min="14" max="14" width="7.28515625" style="1" customWidth="1"/>
    <col min="15" max="15" width="6.140625" style="1" customWidth="1"/>
    <col min="16" max="16" width="9.28515625" style="1" customWidth="1"/>
    <col min="17" max="17" width="8.5703125" style="1" customWidth="1"/>
    <col min="18" max="18" width="8.42578125" style="1" customWidth="1"/>
    <col min="19" max="19" width="7.42578125" style="1" customWidth="1"/>
    <col min="20" max="20" width="7.140625" style="1" customWidth="1"/>
    <col min="21" max="22" width="9.28515625" style="1" customWidth="1"/>
    <col min="23" max="23" width="8.28515625" style="1" customWidth="1"/>
    <col min="24" max="24" width="7.140625" style="1" customWidth="1"/>
    <col min="25" max="25" width="7.28515625" style="1" customWidth="1"/>
    <col min="26" max="26" width="9.7109375" style="1" customWidth="1"/>
    <col min="27" max="27" width="9.5703125" style="1" customWidth="1"/>
    <col min="28" max="28" width="8.5703125" style="1" customWidth="1"/>
    <col min="29" max="29" width="10.28515625" style="1" customWidth="1"/>
    <col min="30" max="30" width="8.140625" style="1" customWidth="1"/>
    <col min="31" max="31" width="9.5703125" style="1" customWidth="1"/>
    <col min="32" max="32" width="19.28515625" style="1" customWidth="1"/>
    <col min="33" max="33" width="9.140625" style="1" customWidth="1"/>
    <col min="34" max="35" width="8" style="1" customWidth="1"/>
    <col min="36" max="36" width="7.28515625" style="1" customWidth="1"/>
    <col min="37" max="37" width="9.5703125" style="1" customWidth="1"/>
    <col min="38" max="38" width="9.140625" style="1" customWidth="1"/>
    <col min="39" max="39" width="9.5703125" style="1" customWidth="1"/>
    <col min="40" max="40" width="8.5703125" style="1" customWidth="1"/>
    <col min="41" max="41" width="8.28515625" style="1" customWidth="1"/>
    <col min="42" max="42" width="7.85546875" style="1" customWidth="1"/>
    <col min="43" max="43" width="9.42578125" style="1" customWidth="1"/>
    <col min="44" max="44" width="8.5703125" style="1" customWidth="1"/>
    <col min="45" max="45" width="10.42578125" style="1" customWidth="1"/>
    <col min="46" max="47" width="7.140625" style="1" customWidth="1"/>
    <col min="48" max="48" width="9.7109375" style="1" customWidth="1"/>
    <col min="49" max="49" width="9.140625" style="1" customWidth="1"/>
    <col min="50" max="50" width="7.5703125" style="1" customWidth="1"/>
    <col min="51" max="52" width="6.28515625" style="1" customWidth="1"/>
    <col min="53" max="54" width="9.140625" style="1" customWidth="1"/>
    <col min="55" max="55" width="7.5703125" style="1" customWidth="1"/>
    <col min="56" max="57" width="6.28515625" style="1" customWidth="1"/>
    <col min="58" max="58" width="9.140625" style="1" customWidth="1"/>
    <col min="59" max="59" width="8.28515625" style="1" customWidth="1"/>
    <col min="60" max="62" width="6.28515625" style="1" customWidth="1"/>
    <col min="63" max="63" width="8.42578125" style="1" customWidth="1"/>
    <col min="64" max="64" width="9.42578125" style="1" customWidth="1"/>
    <col min="65" max="65" width="9.5703125" style="1" bestFit="1" customWidth="1"/>
    <col min="66" max="256" width="9.140625" style="1"/>
    <col min="257" max="257" width="19.42578125" style="1" customWidth="1"/>
    <col min="258" max="258" width="7.7109375" style="1" customWidth="1"/>
    <col min="259" max="259" width="5.5703125" style="1" customWidth="1"/>
    <col min="260" max="260" width="9.42578125" style="1" customWidth="1"/>
    <col min="261" max="261" width="5.5703125" style="1" customWidth="1"/>
    <col min="262" max="262" width="7.7109375" style="1" customWidth="1"/>
    <col min="263" max="263" width="5.85546875" style="1" customWidth="1"/>
    <col min="264" max="264" width="5.5703125" style="1" customWidth="1"/>
    <col min="265" max="265" width="5.85546875" style="1" customWidth="1"/>
    <col min="266" max="266" width="5.42578125" style="1" customWidth="1"/>
    <col min="267" max="267" width="7" style="1" customWidth="1"/>
    <col min="268" max="268" width="9.7109375" style="1" customWidth="1"/>
    <col min="269" max="269" width="7.85546875" style="1" customWidth="1"/>
    <col min="270" max="270" width="7.28515625" style="1" customWidth="1"/>
    <col min="271" max="271" width="6.140625" style="1" customWidth="1"/>
    <col min="272" max="272" width="9.28515625" style="1" customWidth="1"/>
    <col min="273" max="273" width="8.5703125" style="1" customWidth="1"/>
    <col min="274" max="274" width="8.42578125" style="1" customWidth="1"/>
    <col min="275" max="275" width="7.42578125" style="1" customWidth="1"/>
    <col min="276" max="276" width="7.140625" style="1" customWidth="1"/>
    <col min="277" max="278" width="9.28515625" style="1" customWidth="1"/>
    <col min="279" max="279" width="8.28515625" style="1" customWidth="1"/>
    <col min="280" max="280" width="7.140625" style="1" customWidth="1"/>
    <col min="281" max="281" width="7.28515625" style="1" customWidth="1"/>
    <col min="282" max="282" width="9.7109375" style="1" customWidth="1"/>
    <col min="283" max="283" width="9.5703125" style="1" customWidth="1"/>
    <col min="284" max="284" width="8.5703125" style="1" customWidth="1"/>
    <col min="285" max="285" width="10.28515625" style="1" customWidth="1"/>
    <col min="286" max="286" width="8.140625" style="1" customWidth="1"/>
    <col min="287" max="287" width="9.5703125" style="1" customWidth="1"/>
    <col min="288" max="288" width="19.28515625" style="1" customWidth="1"/>
    <col min="289" max="289" width="9.140625" style="1"/>
    <col min="290" max="291" width="8" style="1" customWidth="1"/>
    <col min="292" max="292" width="7.28515625" style="1" customWidth="1"/>
    <col min="293" max="293" width="9.5703125" style="1" customWidth="1"/>
    <col min="294" max="294" width="9.140625" style="1"/>
    <col min="295" max="295" width="9.5703125" style="1" customWidth="1"/>
    <col min="296" max="296" width="8.5703125" style="1" customWidth="1"/>
    <col min="297" max="297" width="8.28515625" style="1" customWidth="1"/>
    <col min="298" max="298" width="7.85546875" style="1" customWidth="1"/>
    <col min="299" max="299" width="9.42578125" style="1" customWidth="1"/>
    <col min="300" max="300" width="8.5703125" style="1" customWidth="1"/>
    <col min="301" max="301" width="10.42578125" style="1" customWidth="1"/>
    <col min="302" max="303" width="7.140625" style="1" customWidth="1"/>
    <col min="304" max="304" width="9.7109375" style="1" customWidth="1"/>
    <col min="305" max="305" width="9.140625" style="1"/>
    <col min="306" max="306" width="7.5703125" style="1" customWidth="1"/>
    <col min="307" max="308" width="6.28515625" style="1" customWidth="1"/>
    <col min="309" max="310" width="9.140625" style="1"/>
    <col min="311" max="311" width="7.5703125" style="1" customWidth="1"/>
    <col min="312" max="313" width="6.28515625" style="1" customWidth="1"/>
    <col min="314" max="314" width="9.140625" style="1"/>
    <col min="315" max="315" width="8.28515625" style="1" customWidth="1"/>
    <col min="316" max="318" width="6.28515625" style="1" customWidth="1"/>
    <col min="319" max="319" width="8.42578125" style="1" customWidth="1"/>
    <col min="320" max="320" width="9.42578125" style="1" customWidth="1"/>
    <col min="321" max="321" width="9.5703125" style="1" bestFit="1" customWidth="1"/>
    <col min="322" max="512" width="9.140625" style="1"/>
    <col min="513" max="513" width="19.42578125" style="1" customWidth="1"/>
    <col min="514" max="514" width="7.7109375" style="1" customWidth="1"/>
    <col min="515" max="515" width="5.5703125" style="1" customWidth="1"/>
    <col min="516" max="516" width="9.42578125" style="1" customWidth="1"/>
    <col min="517" max="517" width="5.5703125" style="1" customWidth="1"/>
    <col min="518" max="518" width="7.7109375" style="1" customWidth="1"/>
    <col min="519" max="519" width="5.85546875" style="1" customWidth="1"/>
    <col min="520" max="520" width="5.5703125" style="1" customWidth="1"/>
    <col min="521" max="521" width="5.85546875" style="1" customWidth="1"/>
    <col min="522" max="522" width="5.42578125" style="1" customWidth="1"/>
    <col min="523" max="523" width="7" style="1" customWidth="1"/>
    <col min="524" max="524" width="9.7109375" style="1" customWidth="1"/>
    <col min="525" max="525" width="7.85546875" style="1" customWidth="1"/>
    <col min="526" max="526" width="7.28515625" style="1" customWidth="1"/>
    <col min="527" max="527" width="6.140625" style="1" customWidth="1"/>
    <col min="528" max="528" width="9.28515625" style="1" customWidth="1"/>
    <col min="529" max="529" width="8.5703125" style="1" customWidth="1"/>
    <col min="530" max="530" width="8.42578125" style="1" customWidth="1"/>
    <col min="531" max="531" width="7.42578125" style="1" customWidth="1"/>
    <col min="532" max="532" width="7.140625" style="1" customWidth="1"/>
    <col min="533" max="534" width="9.28515625" style="1" customWidth="1"/>
    <col min="535" max="535" width="8.28515625" style="1" customWidth="1"/>
    <col min="536" max="536" width="7.140625" style="1" customWidth="1"/>
    <col min="537" max="537" width="7.28515625" style="1" customWidth="1"/>
    <col min="538" max="538" width="9.7109375" style="1" customWidth="1"/>
    <col min="539" max="539" width="9.5703125" style="1" customWidth="1"/>
    <col min="540" max="540" width="8.5703125" style="1" customWidth="1"/>
    <col min="541" max="541" width="10.28515625" style="1" customWidth="1"/>
    <col min="542" max="542" width="8.140625" style="1" customWidth="1"/>
    <col min="543" max="543" width="9.5703125" style="1" customWidth="1"/>
    <col min="544" max="544" width="19.28515625" style="1" customWidth="1"/>
    <col min="545" max="545" width="9.140625" style="1"/>
    <col min="546" max="547" width="8" style="1" customWidth="1"/>
    <col min="548" max="548" width="7.28515625" style="1" customWidth="1"/>
    <col min="549" max="549" width="9.5703125" style="1" customWidth="1"/>
    <col min="550" max="550" width="9.140625" style="1"/>
    <col min="551" max="551" width="9.5703125" style="1" customWidth="1"/>
    <col min="552" max="552" width="8.5703125" style="1" customWidth="1"/>
    <col min="553" max="553" width="8.28515625" style="1" customWidth="1"/>
    <col min="554" max="554" width="7.85546875" style="1" customWidth="1"/>
    <col min="555" max="555" width="9.42578125" style="1" customWidth="1"/>
    <col min="556" max="556" width="8.5703125" style="1" customWidth="1"/>
    <col min="557" max="557" width="10.42578125" style="1" customWidth="1"/>
    <col min="558" max="559" width="7.140625" style="1" customWidth="1"/>
    <col min="560" max="560" width="9.7109375" style="1" customWidth="1"/>
    <col min="561" max="561" width="9.140625" style="1"/>
    <col min="562" max="562" width="7.5703125" style="1" customWidth="1"/>
    <col min="563" max="564" width="6.28515625" style="1" customWidth="1"/>
    <col min="565" max="566" width="9.140625" style="1"/>
    <col min="567" max="567" width="7.5703125" style="1" customWidth="1"/>
    <col min="568" max="569" width="6.28515625" style="1" customWidth="1"/>
    <col min="570" max="570" width="9.140625" style="1"/>
    <col min="571" max="571" width="8.28515625" style="1" customWidth="1"/>
    <col min="572" max="574" width="6.28515625" style="1" customWidth="1"/>
    <col min="575" max="575" width="8.42578125" style="1" customWidth="1"/>
    <col min="576" max="576" width="9.42578125" style="1" customWidth="1"/>
    <col min="577" max="577" width="9.5703125" style="1" bestFit="1" customWidth="1"/>
    <col min="578" max="768" width="9.140625" style="1"/>
    <col min="769" max="769" width="19.42578125" style="1" customWidth="1"/>
    <col min="770" max="770" width="7.7109375" style="1" customWidth="1"/>
    <col min="771" max="771" width="5.5703125" style="1" customWidth="1"/>
    <col min="772" max="772" width="9.42578125" style="1" customWidth="1"/>
    <col min="773" max="773" width="5.5703125" style="1" customWidth="1"/>
    <col min="774" max="774" width="7.7109375" style="1" customWidth="1"/>
    <col min="775" max="775" width="5.85546875" style="1" customWidth="1"/>
    <col min="776" max="776" width="5.5703125" style="1" customWidth="1"/>
    <col min="777" max="777" width="5.85546875" style="1" customWidth="1"/>
    <col min="778" max="778" width="5.42578125" style="1" customWidth="1"/>
    <col min="779" max="779" width="7" style="1" customWidth="1"/>
    <col min="780" max="780" width="9.7109375" style="1" customWidth="1"/>
    <col min="781" max="781" width="7.85546875" style="1" customWidth="1"/>
    <col min="782" max="782" width="7.28515625" style="1" customWidth="1"/>
    <col min="783" max="783" width="6.140625" style="1" customWidth="1"/>
    <col min="784" max="784" width="9.28515625" style="1" customWidth="1"/>
    <col min="785" max="785" width="8.5703125" style="1" customWidth="1"/>
    <col min="786" max="786" width="8.42578125" style="1" customWidth="1"/>
    <col min="787" max="787" width="7.42578125" style="1" customWidth="1"/>
    <col min="788" max="788" width="7.140625" style="1" customWidth="1"/>
    <col min="789" max="790" width="9.28515625" style="1" customWidth="1"/>
    <col min="791" max="791" width="8.28515625" style="1" customWidth="1"/>
    <col min="792" max="792" width="7.140625" style="1" customWidth="1"/>
    <col min="793" max="793" width="7.28515625" style="1" customWidth="1"/>
    <col min="794" max="794" width="9.7109375" style="1" customWidth="1"/>
    <col min="795" max="795" width="9.5703125" style="1" customWidth="1"/>
    <col min="796" max="796" width="8.5703125" style="1" customWidth="1"/>
    <col min="797" max="797" width="10.28515625" style="1" customWidth="1"/>
    <col min="798" max="798" width="8.140625" style="1" customWidth="1"/>
    <col min="799" max="799" width="9.5703125" style="1" customWidth="1"/>
    <col min="800" max="800" width="19.28515625" style="1" customWidth="1"/>
    <col min="801" max="801" width="9.140625" style="1"/>
    <col min="802" max="803" width="8" style="1" customWidth="1"/>
    <col min="804" max="804" width="7.28515625" style="1" customWidth="1"/>
    <col min="805" max="805" width="9.5703125" style="1" customWidth="1"/>
    <col min="806" max="806" width="9.140625" style="1"/>
    <col min="807" max="807" width="9.5703125" style="1" customWidth="1"/>
    <col min="808" max="808" width="8.5703125" style="1" customWidth="1"/>
    <col min="809" max="809" width="8.28515625" style="1" customWidth="1"/>
    <col min="810" max="810" width="7.85546875" style="1" customWidth="1"/>
    <col min="811" max="811" width="9.42578125" style="1" customWidth="1"/>
    <col min="812" max="812" width="8.5703125" style="1" customWidth="1"/>
    <col min="813" max="813" width="10.42578125" style="1" customWidth="1"/>
    <col min="814" max="815" width="7.140625" style="1" customWidth="1"/>
    <col min="816" max="816" width="9.7109375" style="1" customWidth="1"/>
    <col min="817" max="817" width="9.140625" style="1"/>
    <col min="818" max="818" width="7.5703125" style="1" customWidth="1"/>
    <col min="819" max="820" width="6.28515625" style="1" customWidth="1"/>
    <col min="821" max="822" width="9.140625" style="1"/>
    <col min="823" max="823" width="7.5703125" style="1" customWidth="1"/>
    <col min="824" max="825" width="6.28515625" style="1" customWidth="1"/>
    <col min="826" max="826" width="9.140625" style="1"/>
    <col min="827" max="827" width="8.28515625" style="1" customWidth="1"/>
    <col min="828" max="830" width="6.28515625" style="1" customWidth="1"/>
    <col min="831" max="831" width="8.42578125" style="1" customWidth="1"/>
    <col min="832" max="832" width="9.42578125" style="1" customWidth="1"/>
    <col min="833" max="833" width="9.5703125" style="1" bestFit="1" customWidth="1"/>
    <col min="834" max="1024" width="9.140625" style="1"/>
    <col min="1025" max="1025" width="19.42578125" style="1" customWidth="1"/>
    <col min="1026" max="1026" width="7.7109375" style="1" customWidth="1"/>
    <col min="1027" max="1027" width="5.5703125" style="1" customWidth="1"/>
    <col min="1028" max="1028" width="9.42578125" style="1" customWidth="1"/>
    <col min="1029" max="1029" width="5.5703125" style="1" customWidth="1"/>
    <col min="1030" max="1030" width="7.7109375" style="1" customWidth="1"/>
    <col min="1031" max="1031" width="5.85546875" style="1" customWidth="1"/>
    <col min="1032" max="1032" width="5.5703125" style="1" customWidth="1"/>
    <col min="1033" max="1033" width="5.85546875" style="1" customWidth="1"/>
    <col min="1034" max="1034" width="5.42578125" style="1" customWidth="1"/>
    <col min="1035" max="1035" width="7" style="1" customWidth="1"/>
    <col min="1036" max="1036" width="9.7109375" style="1" customWidth="1"/>
    <col min="1037" max="1037" width="7.85546875" style="1" customWidth="1"/>
    <col min="1038" max="1038" width="7.28515625" style="1" customWidth="1"/>
    <col min="1039" max="1039" width="6.140625" style="1" customWidth="1"/>
    <col min="1040" max="1040" width="9.28515625" style="1" customWidth="1"/>
    <col min="1041" max="1041" width="8.5703125" style="1" customWidth="1"/>
    <col min="1042" max="1042" width="8.42578125" style="1" customWidth="1"/>
    <col min="1043" max="1043" width="7.42578125" style="1" customWidth="1"/>
    <col min="1044" max="1044" width="7.140625" style="1" customWidth="1"/>
    <col min="1045" max="1046" width="9.28515625" style="1" customWidth="1"/>
    <col min="1047" max="1047" width="8.28515625" style="1" customWidth="1"/>
    <col min="1048" max="1048" width="7.140625" style="1" customWidth="1"/>
    <col min="1049" max="1049" width="7.28515625" style="1" customWidth="1"/>
    <col min="1050" max="1050" width="9.7109375" style="1" customWidth="1"/>
    <col min="1051" max="1051" width="9.5703125" style="1" customWidth="1"/>
    <col min="1052" max="1052" width="8.5703125" style="1" customWidth="1"/>
    <col min="1053" max="1053" width="10.28515625" style="1" customWidth="1"/>
    <col min="1054" max="1054" width="8.140625" style="1" customWidth="1"/>
    <col min="1055" max="1055" width="9.5703125" style="1" customWidth="1"/>
    <col min="1056" max="1056" width="19.28515625" style="1" customWidth="1"/>
    <col min="1057" max="1057" width="9.140625" style="1"/>
    <col min="1058" max="1059" width="8" style="1" customWidth="1"/>
    <col min="1060" max="1060" width="7.28515625" style="1" customWidth="1"/>
    <col min="1061" max="1061" width="9.5703125" style="1" customWidth="1"/>
    <col min="1062" max="1062" width="9.140625" style="1"/>
    <col min="1063" max="1063" width="9.5703125" style="1" customWidth="1"/>
    <col min="1064" max="1064" width="8.5703125" style="1" customWidth="1"/>
    <col min="1065" max="1065" width="8.28515625" style="1" customWidth="1"/>
    <col min="1066" max="1066" width="7.85546875" style="1" customWidth="1"/>
    <col min="1067" max="1067" width="9.42578125" style="1" customWidth="1"/>
    <col min="1068" max="1068" width="8.5703125" style="1" customWidth="1"/>
    <col min="1069" max="1069" width="10.42578125" style="1" customWidth="1"/>
    <col min="1070" max="1071" width="7.140625" style="1" customWidth="1"/>
    <col min="1072" max="1072" width="9.7109375" style="1" customWidth="1"/>
    <col min="1073" max="1073" width="9.140625" style="1"/>
    <col min="1074" max="1074" width="7.5703125" style="1" customWidth="1"/>
    <col min="1075" max="1076" width="6.28515625" style="1" customWidth="1"/>
    <col min="1077" max="1078" width="9.140625" style="1"/>
    <col min="1079" max="1079" width="7.5703125" style="1" customWidth="1"/>
    <col min="1080" max="1081" width="6.28515625" style="1" customWidth="1"/>
    <col min="1082" max="1082" width="9.140625" style="1"/>
    <col min="1083" max="1083" width="8.28515625" style="1" customWidth="1"/>
    <col min="1084" max="1086" width="6.28515625" style="1" customWidth="1"/>
    <col min="1087" max="1087" width="8.42578125" style="1" customWidth="1"/>
    <col min="1088" max="1088" width="9.42578125" style="1" customWidth="1"/>
    <col min="1089" max="1089" width="9.5703125" style="1" bestFit="1" customWidth="1"/>
    <col min="1090" max="1280" width="9.140625" style="1"/>
    <col min="1281" max="1281" width="19.42578125" style="1" customWidth="1"/>
    <col min="1282" max="1282" width="7.7109375" style="1" customWidth="1"/>
    <col min="1283" max="1283" width="5.5703125" style="1" customWidth="1"/>
    <col min="1284" max="1284" width="9.42578125" style="1" customWidth="1"/>
    <col min="1285" max="1285" width="5.5703125" style="1" customWidth="1"/>
    <col min="1286" max="1286" width="7.7109375" style="1" customWidth="1"/>
    <col min="1287" max="1287" width="5.85546875" style="1" customWidth="1"/>
    <col min="1288" max="1288" width="5.5703125" style="1" customWidth="1"/>
    <col min="1289" max="1289" width="5.85546875" style="1" customWidth="1"/>
    <col min="1290" max="1290" width="5.42578125" style="1" customWidth="1"/>
    <col min="1291" max="1291" width="7" style="1" customWidth="1"/>
    <col min="1292" max="1292" width="9.7109375" style="1" customWidth="1"/>
    <col min="1293" max="1293" width="7.85546875" style="1" customWidth="1"/>
    <col min="1294" max="1294" width="7.28515625" style="1" customWidth="1"/>
    <col min="1295" max="1295" width="6.140625" style="1" customWidth="1"/>
    <col min="1296" max="1296" width="9.28515625" style="1" customWidth="1"/>
    <col min="1297" max="1297" width="8.5703125" style="1" customWidth="1"/>
    <col min="1298" max="1298" width="8.42578125" style="1" customWidth="1"/>
    <col min="1299" max="1299" width="7.42578125" style="1" customWidth="1"/>
    <col min="1300" max="1300" width="7.140625" style="1" customWidth="1"/>
    <col min="1301" max="1302" width="9.28515625" style="1" customWidth="1"/>
    <col min="1303" max="1303" width="8.28515625" style="1" customWidth="1"/>
    <col min="1304" max="1304" width="7.140625" style="1" customWidth="1"/>
    <col min="1305" max="1305" width="7.28515625" style="1" customWidth="1"/>
    <col min="1306" max="1306" width="9.7109375" style="1" customWidth="1"/>
    <col min="1307" max="1307" width="9.5703125" style="1" customWidth="1"/>
    <col min="1308" max="1308" width="8.5703125" style="1" customWidth="1"/>
    <col min="1309" max="1309" width="10.28515625" style="1" customWidth="1"/>
    <col min="1310" max="1310" width="8.140625" style="1" customWidth="1"/>
    <col min="1311" max="1311" width="9.5703125" style="1" customWidth="1"/>
    <col min="1312" max="1312" width="19.28515625" style="1" customWidth="1"/>
    <col min="1313" max="1313" width="9.140625" style="1"/>
    <col min="1314" max="1315" width="8" style="1" customWidth="1"/>
    <col min="1316" max="1316" width="7.28515625" style="1" customWidth="1"/>
    <col min="1317" max="1317" width="9.5703125" style="1" customWidth="1"/>
    <col min="1318" max="1318" width="9.140625" style="1"/>
    <col min="1319" max="1319" width="9.5703125" style="1" customWidth="1"/>
    <col min="1320" max="1320" width="8.5703125" style="1" customWidth="1"/>
    <col min="1321" max="1321" width="8.28515625" style="1" customWidth="1"/>
    <col min="1322" max="1322" width="7.85546875" style="1" customWidth="1"/>
    <col min="1323" max="1323" width="9.42578125" style="1" customWidth="1"/>
    <col min="1324" max="1324" width="8.5703125" style="1" customWidth="1"/>
    <col min="1325" max="1325" width="10.42578125" style="1" customWidth="1"/>
    <col min="1326" max="1327" width="7.140625" style="1" customWidth="1"/>
    <col min="1328" max="1328" width="9.7109375" style="1" customWidth="1"/>
    <col min="1329" max="1329" width="9.140625" style="1"/>
    <col min="1330" max="1330" width="7.5703125" style="1" customWidth="1"/>
    <col min="1331" max="1332" width="6.28515625" style="1" customWidth="1"/>
    <col min="1333" max="1334" width="9.140625" style="1"/>
    <col min="1335" max="1335" width="7.5703125" style="1" customWidth="1"/>
    <col min="1336" max="1337" width="6.28515625" style="1" customWidth="1"/>
    <col min="1338" max="1338" width="9.140625" style="1"/>
    <col min="1339" max="1339" width="8.28515625" style="1" customWidth="1"/>
    <col min="1340" max="1342" width="6.28515625" style="1" customWidth="1"/>
    <col min="1343" max="1343" width="8.42578125" style="1" customWidth="1"/>
    <col min="1344" max="1344" width="9.42578125" style="1" customWidth="1"/>
    <col min="1345" max="1345" width="9.5703125" style="1" bestFit="1" customWidth="1"/>
    <col min="1346" max="1536" width="9.140625" style="1"/>
    <col min="1537" max="1537" width="19.42578125" style="1" customWidth="1"/>
    <col min="1538" max="1538" width="7.7109375" style="1" customWidth="1"/>
    <col min="1539" max="1539" width="5.5703125" style="1" customWidth="1"/>
    <col min="1540" max="1540" width="9.42578125" style="1" customWidth="1"/>
    <col min="1541" max="1541" width="5.5703125" style="1" customWidth="1"/>
    <col min="1542" max="1542" width="7.7109375" style="1" customWidth="1"/>
    <col min="1543" max="1543" width="5.85546875" style="1" customWidth="1"/>
    <col min="1544" max="1544" width="5.5703125" style="1" customWidth="1"/>
    <col min="1545" max="1545" width="5.85546875" style="1" customWidth="1"/>
    <col min="1546" max="1546" width="5.42578125" style="1" customWidth="1"/>
    <col min="1547" max="1547" width="7" style="1" customWidth="1"/>
    <col min="1548" max="1548" width="9.7109375" style="1" customWidth="1"/>
    <col min="1549" max="1549" width="7.85546875" style="1" customWidth="1"/>
    <col min="1550" max="1550" width="7.28515625" style="1" customWidth="1"/>
    <col min="1551" max="1551" width="6.140625" style="1" customWidth="1"/>
    <col min="1552" max="1552" width="9.28515625" style="1" customWidth="1"/>
    <col min="1553" max="1553" width="8.5703125" style="1" customWidth="1"/>
    <col min="1554" max="1554" width="8.42578125" style="1" customWidth="1"/>
    <col min="1555" max="1555" width="7.42578125" style="1" customWidth="1"/>
    <col min="1556" max="1556" width="7.140625" style="1" customWidth="1"/>
    <col min="1557" max="1558" width="9.28515625" style="1" customWidth="1"/>
    <col min="1559" max="1559" width="8.28515625" style="1" customWidth="1"/>
    <col min="1560" max="1560" width="7.140625" style="1" customWidth="1"/>
    <col min="1561" max="1561" width="7.28515625" style="1" customWidth="1"/>
    <col min="1562" max="1562" width="9.7109375" style="1" customWidth="1"/>
    <col min="1563" max="1563" width="9.5703125" style="1" customWidth="1"/>
    <col min="1564" max="1564" width="8.5703125" style="1" customWidth="1"/>
    <col min="1565" max="1565" width="10.28515625" style="1" customWidth="1"/>
    <col min="1566" max="1566" width="8.140625" style="1" customWidth="1"/>
    <col min="1567" max="1567" width="9.5703125" style="1" customWidth="1"/>
    <col min="1568" max="1568" width="19.28515625" style="1" customWidth="1"/>
    <col min="1569" max="1569" width="9.140625" style="1"/>
    <col min="1570" max="1571" width="8" style="1" customWidth="1"/>
    <col min="1572" max="1572" width="7.28515625" style="1" customWidth="1"/>
    <col min="1573" max="1573" width="9.5703125" style="1" customWidth="1"/>
    <col min="1574" max="1574" width="9.140625" style="1"/>
    <col min="1575" max="1575" width="9.5703125" style="1" customWidth="1"/>
    <col min="1576" max="1576" width="8.5703125" style="1" customWidth="1"/>
    <col min="1577" max="1577" width="8.28515625" style="1" customWidth="1"/>
    <col min="1578" max="1578" width="7.85546875" style="1" customWidth="1"/>
    <col min="1579" max="1579" width="9.42578125" style="1" customWidth="1"/>
    <col min="1580" max="1580" width="8.5703125" style="1" customWidth="1"/>
    <col min="1581" max="1581" width="10.42578125" style="1" customWidth="1"/>
    <col min="1582" max="1583" width="7.140625" style="1" customWidth="1"/>
    <col min="1584" max="1584" width="9.7109375" style="1" customWidth="1"/>
    <col min="1585" max="1585" width="9.140625" style="1"/>
    <col min="1586" max="1586" width="7.5703125" style="1" customWidth="1"/>
    <col min="1587" max="1588" width="6.28515625" style="1" customWidth="1"/>
    <col min="1589" max="1590" width="9.140625" style="1"/>
    <col min="1591" max="1591" width="7.5703125" style="1" customWidth="1"/>
    <col min="1592" max="1593" width="6.28515625" style="1" customWidth="1"/>
    <col min="1594" max="1594" width="9.140625" style="1"/>
    <col min="1595" max="1595" width="8.28515625" style="1" customWidth="1"/>
    <col min="1596" max="1598" width="6.28515625" style="1" customWidth="1"/>
    <col min="1599" max="1599" width="8.42578125" style="1" customWidth="1"/>
    <col min="1600" max="1600" width="9.42578125" style="1" customWidth="1"/>
    <col min="1601" max="1601" width="9.5703125" style="1" bestFit="1" customWidth="1"/>
    <col min="1602" max="1792" width="9.140625" style="1"/>
    <col min="1793" max="1793" width="19.42578125" style="1" customWidth="1"/>
    <col min="1794" max="1794" width="7.7109375" style="1" customWidth="1"/>
    <col min="1795" max="1795" width="5.5703125" style="1" customWidth="1"/>
    <col min="1796" max="1796" width="9.42578125" style="1" customWidth="1"/>
    <col min="1797" max="1797" width="5.5703125" style="1" customWidth="1"/>
    <col min="1798" max="1798" width="7.7109375" style="1" customWidth="1"/>
    <col min="1799" max="1799" width="5.85546875" style="1" customWidth="1"/>
    <col min="1800" max="1800" width="5.5703125" style="1" customWidth="1"/>
    <col min="1801" max="1801" width="5.85546875" style="1" customWidth="1"/>
    <col min="1802" max="1802" width="5.42578125" style="1" customWidth="1"/>
    <col min="1803" max="1803" width="7" style="1" customWidth="1"/>
    <col min="1804" max="1804" width="9.7109375" style="1" customWidth="1"/>
    <col min="1805" max="1805" width="7.85546875" style="1" customWidth="1"/>
    <col min="1806" max="1806" width="7.28515625" style="1" customWidth="1"/>
    <col min="1807" max="1807" width="6.140625" style="1" customWidth="1"/>
    <col min="1808" max="1808" width="9.28515625" style="1" customWidth="1"/>
    <col min="1809" max="1809" width="8.5703125" style="1" customWidth="1"/>
    <col min="1810" max="1810" width="8.42578125" style="1" customWidth="1"/>
    <col min="1811" max="1811" width="7.42578125" style="1" customWidth="1"/>
    <col min="1812" max="1812" width="7.140625" style="1" customWidth="1"/>
    <col min="1813" max="1814" width="9.28515625" style="1" customWidth="1"/>
    <col min="1815" max="1815" width="8.28515625" style="1" customWidth="1"/>
    <col min="1816" max="1816" width="7.140625" style="1" customWidth="1"/>
    <col min="1817" max="1817" width="7.28515625" style="1" customWidth="1"/>
    <col min="1818" max="1818" width="9.7109375" style="1" customWidth="1"/>
    <col min="1819" max="1819" width="9.5703125" style="1" customWidth="1"/>
    <col min="1820" max="1820" width="8.5703125" style="1" customWidth="1"/>
    <col min="1821" max="1821" width="10.28515625" style="1" customWidth="1"/>
    <col min="1822" max="1822" width="8.140625" style="1" customWidth="1"/>
    <col min="1823" max="1823" width="9.5703125" style="1" customWidth="1"/>
    <col min="1824" max="1824" width="19.28515625" style="1" customWidth="1"/>
    <col min="1825" max="1825" width="9.140625" style="1"/>
    <col min="1826" max="1827" width="8" style="1" customWidth="1"/>
    <col min="1828" max="1828" width="7.28515625" style="1" customWidth="1"/>
    <col min="1829" max="1829" width="9.5703125" style="1" customWidth="1"/>
    <col min="1830" max="1830" width="9.140625" style="1"/>
    <col min="1831" max="1831" width="9.5703125" style="1" customWidth="1"/>
    <col min="1832" max="1832" width="8.5703125" style="1" customWidth="1"/>
    <col min="1833" max="1833" width="8.28515625" style="1" customWidth="1"/>
    <col min="1834" max="1834" width="7.85546875" style="1" customWidth="1"/>
    <col min="1835" max="1835" width="9.42578125" style="1" customWidth="1"/>
    <col min="1836" max="1836" width="8.5703125" style="1" customWidth="1"/>
    <col min="1837" max="1837" width="10.42578125" style="1" customWidth="1"/>
    <col min="1838" max="1839" width="7.140625" style="1" customWidth="1"/>
    <col min="1840" max="1840" width="9.7109375" style="1" customWidth="1"/>
    <col min="1841" max="1841" width="9.140625" style="1"/>
    <col min="1842" max="1842" width="7.5703125" style="1" customWidth="1"/>
    <col min="1843" max="1844" width="6.28515625" style="1" customWidth="1"/>
    <col min="1845" max="1846" width="9.140625" style="1"/>
    <col min="1847" max="1847" width="7.5703125" style="1" customWidth="1"/>
    <col min="1848" max="1849" width="6.28515625" style="1" customWidth="1"/>
    <col min="1850" max="1850" width="9.140625" style="1"/>
    <col min="1851" max="1851" width="8.28515625" style="1" customWidth="1"/>
    <col min="1852" max="1854" width="6.28515625" style="1" customWidth="1"/>
    <col min="1855" max="1855" width="8.42578125" style="1" customWidth="1"/>
    <col min="1856" max="1856" width="9.42578125" style="1" customWidth="1"/>
    <col min="1857" max="1857" width="9.5703125" style="1" bestFit="1" customWidth="1"/>
    <col min="1858" max="2048" width="9.140625" style="1"/>
    <col min="2049" max="2049" width="19.42578125" style="1" customWidth="1"/>
    <col min="2050" max="2050" width="7.7109375" style="1" customWidth="1"/>
    <col min="2051" max="2051" width="5.5703125" style="1" customWidth="1"/>
    <col min="2052" max="2052" width="9.42578125" style="1" customWidth="1"/>
    <col min="2053" max="2053" width="5.5703125" style="1" customWidth="1"/>
    <col min="2054" max="2054" width="7.7109375" style="1" customWidth="1"/>
    <col min="2055" max="2055" width="5.85546875" style="1" customWidth="1"/>
    <col min="2056" max="2056" width="5.5703125" style="1" customWidth="1"/>
    <col min="2057" max="2057" width="5.85546875" style="1" customWidth="1"/>
    <col min="2058" max="2058" width="5.42578125" style="1" customWidth="1"/>
    <col min="2059" max="2059" width="7" style="1" customWidth="1"/>
    <col min="2060" max="2060" width="9.7109375" style="1" customWidth="1"/>
    <col min="2061" max="2061" width="7.85546875" style="1" customWidth="1"/>
    <col min="2062" max="2062" width="7.28515625" style="1" customWidth="1"/>
    <col min="2063" max="2063" width="6.140625" style="1" customWidth="1"/>
    <col min="2064" max="2064" width="9.28515625" style="1" customWidth="1"/>
    <col min="2065" max="2065" width="8.5703125" style="1" customWidth="1"/>
    <col min="2066" max="2066" width="8.42578125" style="1" customWidth="1"/>
    <col min="2067" max="2067" width="7.42578125" style="1" customWidth="1"/>
    <col min="2068" max="2068" width="7.140625" style="1" customWidth="1"/>
    <col min="2069" max="2070" width="9.28515625" style="1" customWidth="1"/>
    <col min="2071" max="2071" width="8.28515625" style="1" customWidth="1"/>
    <col min="2072" max="2072" width="7.140625" style="1" customWidth="1"/>
    <col min="2073" max="2073" width="7.28515625" style="1" customWidth="1"/>
    <col min="2074" max="2074" width="9.7109375" style="1" customWidth="1"/>
    <col min="2075" max="2075" width="9.5703125" style="1" customWidth="1"/>
    <col min="2076" max="2076" width="8.5703125" style="1" customWidth="1"/>
    <col min="2077" max="2077" width="10.28515625" style="1" customWidth="1"/>
    <col min="2078" max="2078" width="8.140625" style="1" customWidth="1"/>
    <col min="2079" max="2079" width="9.5703125" style="1" customWidth="1"/>
    <col min="2080" max="2080" width="19.28515625" style="1" customWidth="1"/>
    <col min="2081" max="2081" width="9.140625" style="1"/>
    <col min="2082" max="2083" width="8" style="1" customWidth="1"/>
    <col min="2084" max="2084" width="7.28515625" style="1" customWidth="1"/>
    <col min="2085" max="2085" width="9.5703125" style="1" customWidth="1"/>
    <col min="2086" max="2086" width="9.140625" style="1"/>
    <col min="2087" max="2087" width="9.5703125" style="1" customWidth="1"/>
    <col min="2088" max="2088" width="8.5703125" style="1" customWidth="1"/>
    <col min="2089" max="2089" width="8.28515625" style="1" customWidth="1"/>
    <col min="2090" max="2090" width="7.85546875" style="1" customWidth="1"/>
    <col min="2091" max="2091" width="9.42578125" style="1" customWidth="1"/>
    <col min="2092" max="2092" width="8.5703125" style="1" customWidth="1"/>
    <col min="2093" max="2093" width="10.42578125" style="1" customWidth="1"/>
    <col min="2094" max="2095" width="7.140625" style="1" customWidth="1"/>
    <col min="2096" max="2096" width="9.7109375" style="1" customWidth="1"/>
    <col min="2097" max="2097" width="9.140625" style="1"/>
    <col min="2098" max="2098" width="7.5703125" style="1" customWidth="1"/>
    <col min="2099" max="2100" width="6.28515625" style="1" customWidth="1"/>
    <col min="2101" max="2102" width="9.140625" style="1"/>
    <col min="2103" max="2103" width="7.5703125" style="1" customWidth="1"/>
    <col min="2104" max="2105" width="6.28515625" style="1" customWidth="1"/>
    <col min="2106" max="2106" width="9.140625" style="1"/>
    <col min="2107" max="2107" width="8.28515625" style="1" customWidth="1"/>
    <col min="2108" max="2110" width="6.28515625" style="1" customWidth="1"/>
    <col min="2111" max="2111" width="8.42578125" style="1" customWidth="1"/>
    <col min="2112" max="2112" width="9.42578125" style="1" customWidth="1"/>
    <col min="2113" max="2113" width="9.5703125" style="1" bestFit="1" customWidth="1"/>
    <col min="2114" max="2304" width="9.140625" style="1"/>
    <col min="2305" max="2305" width="19.42578125" style="1" customWidth="1"/>
    <col min="2306" max="2306" width="7.7109375" style="1" customWidth="1"/>
    <col min="2307" max="2307" width="5.5703125" style="1" customWidth="1"/>
    <col min="2308" max="2308" width="9.42578125" style="1" customWidth="1"/>
    <col min="2309" max="2309" width="5.5703125" style="1" customWidth="1"/>
    <col min="2310" max="2310" width="7.7109375" style="1" customWidth="1"/>
    <col min="2311" max="2311" width="5.85546875" style="1" customWidth="1"/>
    <col min="2312" max="2312" width="5.5703125" style="1" customWidth="1"/>
    <col min="2313" max="2313" width="5.85546875" style="1" customWidth="1"/>
    <col min="2314" max="2314" width="5.42578125" style="1" customWidth="1"/>
    <col min="2315" max="2315" width="7" style="1" customWidth="1"/>
    <col min="2316" max="2316" width="9.7109375" style="1" customWidth="1"/>
    <col min="2317" max="2317" width="7.85546875" style="1" customWidth="1"/>
    <col min="2318" max="2318" width="7.28515625" style="1" customWidth="1"/>
    <col min="2319" max="2319" width="6.140625" style="1" customWidth="1"/>
    <col min="2320" max="2320" width="9.28515625" style="1" customWidth="1"/>
    <col min="2321" max="2321" width="8.5703125" style="1" customWidth="1"/>
    <col min="2322" max="2322" width="8.42578125" style="1" customWidth="1"/>
    <col min="2323" max="2323" width="7.42578125" style="1" customWidth="1"/>
    <col min="2324" max="2324" width="7.140625" style="1" customWidth="1"/>
    <col min="2325" max="2326" width="9.28515625" style="1" customWidth="1"/>
    <col min="2327" max="2327" width="8.28515625" style="1" customWidth="1"/>
    <col min="2328" max="2328" width="7.140625" style="1" customWidth="1"/>
    <col min="2329" max="2329" width="7.28515625" style="1" customWidth="1"/>
    <col min="2330" max="2330" width="9.7109375" style="1" customWidth="1"/>
    <col min="2331" max="2331" width="9.5703125" style="1" customWidth="1"/>
    <col min="2332" max="2332" width="8.5703125" style="1" customWidth="1"/>
    <col min="2333" max="2333" width="10.28515625" style="1" customWidth="1"/>
    <col min="2334" max="2334" width="8.140625" style="1" customWidth="1"/>
    <col min="2335" max="2335" width="9.5703125" style="1" customWidth="1"/>
    <col min="2336" max="2336" width="19.28515625" style="1" customWidth="1"/>
    <col min="2337" max="2337" width="9.140625" style="1"/>
    <col min="2338" max="2339" width="8" style="1" customWidth="1"/>
    <col min="2340" max="2340" width="7.28515625" style="1" customWidth="1"/>
    <col min="2341" max="2341" width="9.5703125" style="1" customWidth="1"/>
    <col min="2342" max="2342" width="9.140625" style="1"/>
    <col min="2343" max="2343" width="9.5703125" style="1" customWidth="1"/>
    <col min="2344" max="2344" width="8.5703125" style="1" customWidth="1"/>
    <col min="2345" max="2345" width="8.28515625" style="1" customWidth="1"/>
    <col min="2346" max="2346" width="7.85546875" style="1" customWidth="1"/>
    <col min="2347" max="2347" width="9.42578125" style="1" customWidth="1"/>
    <col min="2348" max="2348" width="8.5703125" style="1" customWidth="1"/>
    <col min="2349" max="2349" width="10.42578125" style="1" customWidth="1"/>
    <col min="2350" max="2351" width="7.140625" style="1" customWidth="1"/>
    <col min="2352" max="2352" width="9.7109375" style="1" customWidth="1"/>
    <col min="2353" max="2353" width="9.140625" style="1"/>
    <col min="2354" max="2354" width="7.5703125" style="1" customWidth="1"/>
    <col min="2355" max="2356" width="6.28515625" style="1" customWidth="1"/>
    <col min="2357" max="2358" width="9.140625" style="1"/>
    <col min="2359" max="2359" width="7.5703125" style="1" customWidth="1"/>
    <col min="2360" max="2361" width="6.28515625" style="1" customWidth="1"/>
    <col min="2362" max="2362" width="9.140625" style="1"/>
    <col min="2363" max="2363" width="8.28515625" style="1" customWidth="1"/>
    <col min="2364" max="2366" width="6.28515625" style="1" customWidth="1"/>
    <col min="2367" max="2367" width="8.42578125" style="1" customWidth="1"/>
    <col min="2368" max="2368" width="9.42578125" style="1" customWidth="1"/>
    <col min="2369" max="2369" width="9.5703125" style="1" bestFit="1" customWidth="1"/>
    <col min="2370" max="2560" width="9.140625" style="1"/>
    <col min="2561" max="2561" width="19.42578125" style="1" customWidth="1"/>
    <col min="2562" max="2562" width="7.7109375" style="1" customWidth="1"/>
    <col min="2563" max="2563" width="5.5703125" style="1" customWidth="1"/>
    <col min="2564" max="2564" width="9.42578125" style="1" customWidth="1"/>
    <col min="2565" max="2565" width="5.5703125" style="1" customWidth="1"/>
    <col min="2566" max="2566" width="7.7109375" style="1" customWidth="1"/>
    <col min="2567" max="2567" width="5.85546875" style="1" customWidth="1"/>
    <col min="2568" max="2568" width="5.5703125" style="1" customWidth="1"/>
    <col min="2569" max="2569" width="5.85546875" style="1" customWidth="1"/>
    <col min="2570" max="2570" width="5.42578125" style="1" customWidth="1"/>
    <col min="2571" max="2571" width="7" style="1" customWidth="1"/>
    <col min="2572" max="2572" width="9.7109375" style="1" customWidth="1"/>
    <col min="2573" max="2573" width="7.85546875" style="1" customWidth="1"/>
    <col min="2574" max="2574" width="7.28515625" style="1" customWidth="1"/>
    <col min="2575" max="2575" width="6.140625" style="1" customWidth="1"/>
    <col min="2576" max="2576" width="9.28515625" style="1" customWidth="1"/>
    <col min="2577" max="2577" width="8.5703125" style="1" customWidth="1"/>
    <col min="2578" max="2578" width="8.42578125" style="1" customWidth="1"/>
    <col min="2579" max="2579" width="7.42578125" style="1" customWidth="1"/>
    <col min="2580" max="2580" width="7.140625" style="1" customWidth="1"/>
    <col min="2581" max="2582" width="9.28515625" style="1" customWidth="1"/>
    <col min="2583" max="2583" width="8.28515625" style="1" customWidth="1"/>
    <col min="2584" max="2584" width="7.140625" style="1" customWidth="1"/>
    <col min="2585" max="2585" width="7.28515625" style="1" customWidth="1"/>
    <col min="2586" max="2586" width="9.7109375" style="1" customWidth="1"/>
    <col min="2587" max="2587" width="9.5703125" style="1" customWidth="1"/>
    <col min="2588" max="2588" width="8.5703125" style="1" customWidth="1"/>
    <col min="2589" max="2589" width="10.28515625" style="1" customWidth="1"/>
    <col min="2590" max="2590" width="8.140625" style="1" customWidth="1"/>
    <col min="2591" max="2591" width="9.5703125" style="1" customWidth="1"/>
    <col min="2592" max="2592" width="19.28515625" style="1" customWidth="1"/>
    <col min="2593" max="2593" width="9.140625" style="1"/>
    <col min="2594" max="2595" width="8" style="1" customWidth="1"/>
    <col min="2596" max="2596" width="7.28515625" style="1" customWidth="1"/>
    <col min="2597" max="2597" width="9.5703125" style="1" customWidth="1"/>
    <col min="2598" max="2598" width="9.140625" style="1"/>
    <col min="2599" max="2599" width="9.5703125" style="1" customWidth="1"/>
    <col min="2600" max="2600" width="8.5703125" style="1" customWidth="1"/>
    <col min="2601" max="2601" width="8.28515625" style="1" customWidth="1"/>
    <col min="2602" max="2602" width="7.85546875" style="1" customWidth="1"/>
    <col min="2603" max="2603" width="9.42578125" style="1" customWidth="1"/>
    <col min="2604" max="2604" width="8.5703125" style="1" customWidth="1"/>
    <col min="2605" max="2605" width="10.42578125" style="1" customWidth="1"/>
    <col min="2606" max="2607" width="7.140625" style="1" customWidth="1"/>
    <col min="2608" max="2608" width="9.7109375" style="1" customWidth="1"/>
    <col min="2609" max="2609" width="9.140625" style="1"/>
    <col min="2610" max="2610" width="7.5703125" style="1" customWidth="1"/>
    <col min="2611" max="2612" width="6.28515625" style="1" customWidth="1"/>
    <col min="2613" max="2614" width="9.140625" style="1"/>
    <col min="2615" max="2615" width="7.5703125" style="1" customWidth="1"/>
    <col min="2616" max="2617" width="6.28515625" style="1" customWidth="1"/>
    <col min="2618" max="2618" width="9.140625" style="1"/>
    <col min="2619" max="2619" width="8.28515625" style="1" customWidth="1"/>
    <col min="2620" max="2622" width="6.28515625" style="1" customWidth="1"/>
    <col min="2623" max="2623" width="8.42578125" style="1" customWidth="1"/>
    <col min="2624" max="2624" width="9.42578125" style="1" customWidth="1"/>
    <col min="2625" max="2625" width="9.5703125" style="1" bestFit="1" customWidth="1"/>
    <col min="2626" max="2816" width="9.140625" style="1"/>
    <col min="2817" max="2817" width="19.42578125" style="1" customWidth="1"/>
    <col min="2818" max="2818" width="7.7109375" style="1" customWidth="1"/>
    <col min="2819" max="2819" width="5.5703125" style="1" customWidth="1"/>
    <col min="2820" max="2820" width="9.42578125" style="1" customWidth="1"/>
    <col min="2821" max="2821" width="5.5703125" style="1" customWidth="1"/>
    <col min="2822" max="2822" width="7.7109375" style="1" customWidth="1"/>
    <col min="2823" max="2823" width="5.85546875" style="1" customWidth="1"/>
    <col min="2824" max="2824" width="5.5703125" style="1" customWidth="1"/>
    <col min="2825" max="2825" width="5.85546875" style="1" customWidth="1"/>
    <col min="2826" max="2826" width="5.42578125" style="1" customWidth="1"/>
    <col min="2827" max="2827" width="7" style="1" customWidth="1"/>
    <col min="2828" max="2828" width="9.7109375" style="1" customWidth="1"/>
    <col min="2829" max="2829" width="7.85546875" style="1" customWidth="1"/>
    <col min="2830" max="2830" width="7.28515625" style="1" customWidth="1"/>
    <col min="2831" max="2831" width="6.140625" style="1" customWidth="1"/>
    <col min="2832" max="2832" width="9.28515625" style="1" customWidth="1"/>
    <col min="2833" max="2833" width="8.5703125" style="1" customWidth="1"/>
    <col min="2834" max="2834" width="8.42578125" style="1" customWidth="1"/>
    <col min="2835" max="2835" width="7.42578125" style="1" customWidth="1"/>
    <col min="2836" max="2836" width="7.140625" style="1" customWidth="1"/>
    <col min="2837" max="2838" width="9.28515625" style="1" customWidth="1"/>
    <col min="2839" max="2839" width="8.28515625" style="1" customWidth="1"/>
    <col min="2840" max="2840" width="7.140625" style="1" customWidth="1"/>
    <col min="2841" max="2841" width="7.28515625" style="1" customWidth="1"/>
    <col min="2842" max="2842" width="9.7109375" style="1" customWidth="1"/>
    <col min="2843" max="2843" width="9.5703125" style="1" customWidth="1"/>
    <col min="2844" max="2844" width="8.5703125" style="1" customWidth="1"/>
    <col min="2845" max="2845" width="10.28515625" style="1" customWidth="1"/>
    <col min="2846" max="2846" width="8.140625" style="1" customWidth="1"/>
    <col min="2847" max="2847" width="9.5703125" style="1" customWidth="1"/>
    <col min="2848" max="2848" width="19.28515625" style="1" customWidth="1"/>
    <col min="2849" max="2849" width="9.140625" style="1"/>
    <col min="2850" max="2851" width="8" style="1" customWidth="1"/>
    <col min="2852" max="2852" width="7.28515625" style="1" customWidth="1"/>
    <col min="2853" max="2853" width="9.5703125" style="1" customWidth="1"/>
    <col min="2854" max="2854" width="9.140625" style="1"/>
    <col min="2855" max="2855" width="9.5703125" style="1" customWidth="1"/>
    <col min="2856" max="2856" width="8.5703125" style="1" customWidth="1"/>
    <col min="2857" max="2857" width="8.28515625" style="1" customWidth="1"/>
    <col min="2858" max="2858" width="7.85546875" style="1" customWidth="1"/>
    <col min="2859" max="2859" width="9.42578125" style="1" customWidth="1"/>
    <col min="2860" max="2860" width="8.5703125" style="1" customWidth="1"/>
    <col min="2861" max="2861" width="10.42578125" style="1" customWidth="1"/>
    <col min="2862" max="2863" width="7.140625" style="1" customWidth="1"/>
    <col min="2864" max="2864" width="9.7109375" style="1" customWidth="1"/>
    <col min="2865" max="2865" width="9.140625" style="1"/>
    <col min="2866" max="2866" width="7.5703125" style="1" customWidth="1"/>
    <col min="2867" max="2868" width="6.28515625" style="1" customWidth="1"/>
    <col min="2869" max="2870" width="9.140625" style="1"/>
    <col min="2871" max="2871" width="7.5703125" style="1" customWidth="1"/>
    <col min="2872" max="2873" width="6.28515625" style="1" customWidth="1"/>
    <col min="2874" max="2874" width="9.140625" style="1"/>
    <col min="2875" max="2875" width="8.28515625" style="1" customWidth="1"/>
    <col min="2876" max="2878" width="6.28515625" style="1" customWidth="1"/>
    <col min="2879" max="2879" width="8.42578125" style="1" customWidth="1"/>
    <col min="2880" max="2880" width="9.42578125" style="1" customWidth="1"/>
    <col min="2881" max="2881" width="9.5703125" style="1" bestFit="1" customWidth="1"/>
    <col min="2882" max="3072" width="9.140625" style="1"/>
    <col min="3073" max="3073" width="19.42578125" style="1" customWidth="1"/>
    <col min="3074" max="3074" width="7.7109375" style="1" customWidth="1"/>
    <col min="3075" max="3075" width="5.5703125" style="1" customWidth="1"/>
    <col min="3076" max="3076" width="9.42578125" style="1" customWidth="1"/>
    <col min="3077" max="3077" width="5.5703125" style="1" customWidth="1"/>
    <col min="3078" max="3078" width="7.7109375" style="1" customWidth="1"/>
    <col min="3079" max="3079" width="5.85546875" style="1" customWidth="1"/>
    <col min="3080" max="3080" width="5.5703125" style="1" customWidth="1"/>
    <col min="3081" max="3081" width="5.85546875" style="1" customWidth="1"/>
    <col min="3082" max="3082" width="5.42578125" style="1" customWidth="1"/>
    <col min="3083" max="3083" width="7" style="1" customWidth="1"/>
    <col min="3084" max="3084" width="9.7109375" style="1" customWidth="1"/>
    <col min="3085" max="3085" width="7.85546875" style="1" customWidth="1"/>
    <col min="3086" max="3086" width="7.28515625" style="1" customWidth="1"/>
    <col min="3087" max="3087" width="6.140625" style="1" customWidth="1"/>
    <col min="3088" max="3088" width="9.28515625" style="1" customWidth="1"/>
    <col min="3089" max="3089" width="8.5703125" style="1" customWidth="1"/>
    <col min="3090" max="3090" width="8.42578125" style="1" customWidth="1"/>
    <col min="3091" max="3091" width="7.42578125" style="1" customWidth="1"/>
    <col min="3092" max="3092" width="7.140625" style="1" customWidth="1"/>
    <col min="3093" max="3094" width="9.28515625" style="1" customWidth="1"/>
    <col min="3095" max="3095" width="8.28515625" style="1" customWidth="1"/>
    <col min="3096" max="3096" width="7.140625" style="1" customWidth="1"/>
    <col min="3097" max="3097" width="7.28515625" style="1" customWidth="1"/>
    <col min="3098" max="3098" width="9.7109375" style="1" customWidth="1"/>
    <col min="3099" max="3099" width="9.5703125" style="1" customWidth="1"/>
    <col min="3100" max="3100" width="8.5703125" style="1" customWidth="1"/>
    <col min="3101" max="3101" width="10.28515625" style="1" customWidth="1"/>
    <col min="3102" max="3102" width="8.140625" style="1" customWidth="1"/>
    <col min="3103" max="3103" width="9.5703125" style="1" customWidth="1"/>
    <col min="3104" max="3104" width="19.28515625" style="1" customWidth="1"/>
    <col min="3105" max="3105" width="9.140625" style="1"/>
    <col min="3106" max="3107" width="8" style="1" customWidth="1"/>
    <col min="3108" max="3108" width="7.28515625" style="1" customWidth="1"/>
    <col min="3109" max="3109" width="9.5703125" style="1" customWidth="1"/>
    <col min="3110" max="3110" width="9.140625" style="1"/>
    <col min="3111" max="3111" width="9.5703125" style="1" customWidth="1"/>
    <col min="3112" max="3112" width="8.5703125" style="1" customWidth="1"/>
    <col min="3113" max="3113" width="8.28515625" style="1" customWidth="1"/>
    <col min="3114" max="3114" width="7.85546875" style="1" customWidth="1"/>
    <col min="3115" max="3115" width="9.42578125" style="1" customWidth="1"/>
    <col min="3116" max="3116" width="8.5703125" style="1" customWidth="1"/>
    <col min="3117" max="3117" width="10.42578125" style="1" customWidth="1"/>
    <col min="3118" max="3119" width="7.140625" style="1" customWidth="1"/>
    <col min="3120" max="3120" width="9.7109375" style="1" customWidth="1"/>
    <col min="3121" max="3121" width="9.140625" style="1"/>
    <col min="3122" max="3122" width="7.5703125" style="1" customWidth="1"/>
    <col min="3123" max="3124" width="6.28515625" style="1" customWidth="1"/>
    <col min="3125" max="3126" width="9.140625" style="1"/>
    <col min="3127" max="3127" width="7.5703125" style="1" customWidth="1"/>
    <col min="3128" max="3129" width="6.28515625" style="1" customWidth="1"/>
    <col min="3130" max="3130" width="9.140625" style="1"/>
    <col min="3131" max="3131" width="8.28515625" style="1" customWidth="1"/>
    <col min="3132" max="3134" width="6.28515625" style="1" customWidth="1"/>
    <col min="3135" max="3135" width="8.42578125" style="1" customWidth="1"/>
    <col min="3136" max="3136" width="9.42578125" style="1" customWidth="1"/>
    <col min="3137" max="3137" width="9.5703125" style="1" bestFit="1" customWidth="1"/>
    <col min="3138" max="3328" width="9.140625" style="1"/>
    <col min="3329" max="3329" width="19.42578125" style="1" customWidth="1"/>
    <col min="3330" max="3330" width="7.7109375" style="1" customWidth="1"/>
    <col min="3331" max="3331" width="5.5703125" style="1" customWidth="1"/>
    <col min="3332" max="3332" width="9.42578125" style="1" customWidth="1"/>
    <col min="3333" max="3333" width="5.5703125" style="1" customWidth="1"/>
    <col min="3334" max="3334" width="7.7109375" style="1" customWidth="1"/>
    <col min="3335" max="3335" width="5.85546875" style="1" customWidth="1"/>
    <col min="3336" max="3336" width="5.5703125" style="1" customWidth="1"/>
    <col min="3337" max="3337" width="5.85546875" style="1" customWidth="1"/>
    <col min="3338" max="3338" width="5.42578125" style="1" customWidth="1"/>
    <col min="3339" max="3339" width="7" style="1" customWidth="1"/>
    <col min="3340" max="3340" width="9.7109375" style="1" customWidth="1"/>
    <col min="3341" max="3341" width="7.85546875" style="1" customWidth="1"/>
    <col min="3342" max="3342" width="7.28515625" style="1" customWidth="1"/>
    <col min="3343" max="3343" width="6.140625" style="1" customWidth="1"/>
    <col min="3344" max="3344" width="9.28515625" style="1" customWidth="1"/>
    <col min="3345" max="3345" width="8.5703125" style="1" customWidth="1"/>
    <col min="3346" max="3346" width="8.42578125" style="1" customWidth="1"/>
    <col min="3347" max="3347" width="7.42578125" style="1" customWidth="1"/>
    <col min="3348" max="3348" width="7.140625" style="1" customWidth="1"/>
    <col min="3349" max="3350" width="9.28515625" style="1" customWidth="1"/>
    <col min="3351" max="3351" width="8.28515625" style="1" customWidth="1"/>
    <col min="3352" max="3352" width="7.140625" style="1" customWidth="1"/>
    <col min="3353" max="3353" width="7.28515625" style="1" customWidth="1"/>
    <col min="3354" max="3354" width="9.7109375" style="1" customWidth="1"/>
    <col min="3355" max="3355" width="9.5703125" style="1" customWidth="1"/>
    <col min="3356" max="3356" width="8.5703125" style="1" customWidth="1"/>
    <col min="3357" max="3357" width="10.28515625" style="1" customWidth="1"/>
    <col min="3358" max="3358" width="8.140625" style="1" customWidth="1"/>
    <col min="3359" max="3359" width="9.5703125" style="1" customWidth="1"/>
    <col min="3360" max="3360" width="19.28515625" style="1" customWidth="1"/>
    <col min="3361" max="3361" width="9.140625" style="1"/>
    <col min="3362" max="3363" width="8" style="1" customWidth="1"/>
    <col min="3364" max="3364" width="7.28515625" style="1" customWidth="1"/>
    <col min="3365" max="3365" width="9.5703125" style="1" customWidth="1"/>
    <col min="3366" max="3366" width="9.140625" style="1"/>
    <col min="3367" max="3367" width="9.5703125" style="1" customWidth="1"/>
    <col min="3368" max="3368" width="8.5703125" style="1" customWidth="1"/>
    <col min="3369" max="3369" width="8.28515625" style="1" customWidth="1"/>
    <col min="3370" max="3370" width="7.85546875" style="1" customWidth="1"/>
    <col min="3371" max="3371" width="9.42578125" style="1" customWidth="1"/>
    <col min="3372" max="3372" width="8.5703125" style="1" customWidth="1"/>
    <col min="3373" max="3373" width="10.42578125" style="1" customWidth="1"/>
    <col min="3374" max="3375" width="7.140625" style="1" customWidth="1"/>
    <col min="3376" max="3376" width="9.7109375" style="1" customWidth="1"/>
    <col min="3377" max="3377" width="9.140625" style="1"/>
    <col min="3378" max="3378" width="7.5703125" style="1" customWidth="1"/>
    <col min="3379" max="3380" width="6.28515625" style="1" customWidth="1"/>
    <col min="3381" max="3382" width="9.140625" style="1"/>
    <col min="3383" max="3383" width="7.5703125" style="1" customWidth="1"/>
    <col min="3384" max="3385" width="6.28515625" style="1" customWidth="1"/>
    <col min="3386" max="3386" width="9.140625" style="1"/>
    <col min="3387" max="3387" width="8.28515625" style="1" customWidth="1"/>
    <col min="3388" max="3390" width="6.28515625" style="1" customWidth="1"/>
    <col min="3391" max="3391" width="8.42578125" style="1" customWidth="1"/>
    <col min="3392" max="3392" width="9.42578125" style="1" customWidth="1"/>
    <col min="3393" max="3393" width="9.5703125" style="1" bestFit="1" customWidth="1"/>
    <col min="3394" max="3584" width="9.140625" style="1"/>
    <col min="3585" max="3585" width="19.42578125" style="1" customWidth="1"/>
    <col min="3586" max="3586" width="7.7109375" style="1" customWidth="1"/>
    <col min="3587" max="3587" width="5.5703125" style="1" customWidth="1"/>
    <col min="3588" max="3588" width="9.42578125" style="1" customWidth="1"/>
    <col min="3589" max="3589" width="5.5703125" style="1" customWidth="1"/>
    <col min="3590" max="3590" width="7.7109375" style="1" customWidth="1"/>
    <col min="3591" max="3591" width="5.85546875" style="1" customWidth="1"/>
    <col min="3592" max="3592" width="5.5703125" style="1" customWidth="1"/>
    <col min="3593" max="3593" width="5.85546875" style="1" customWidth="1"/>
    <col min="3594" max="3594" width="5.42578125" style="1" customWidth="1"/>
    <col min="3595" max="3595" width="7" style="1" customWidth="1"/>
    <col min="3596" max="3596" width="9.7109375" style="1" customWidth="1"/>
    <col min="3597" max="3597" width="7.85546875" style="1" customWidth="1"/>
    <col min="3598" max="3598" width="7.28515625" style="1" customWidth="1"/>
    <col min="3599" max="3599" width="6.140625" style="1" customWidth="1"/>
    <col min="3600" max="3600" width="9.28515625" style="1" customWidth="1"/>
    <col min="3601" max="3601" width="8.5703125" style="1" customWidth="1"/>
    <col min="3602" max="3602" width="8.42578125" style="1" customWidth="1"/>
    <col min="3603" max="3603" width="7.42578125" style="1" customWidth="1"/>
    <col min="3604" max="3604" width="7.140625" style="1" customWidth="1"/>
    <col min="3605" max="3606" width="9.28515625" style="1" customWidth="1"/>
    <col min="3607" max="3607" width="8.28515625" style="1" customWidth="1"/>
    <col min="3608" max="3608" width="7.140625" style="1" customWidth="1"/>
    <col min="3609" max="3609" width="7.28515625" style="1" customWidth="1"/>
    <col min="3610" max="3610" width="9.7109375" style="1" customWidth="1"/>
    <col min="3611" max="3611" width="9.5703125" style="1" customWidth="1"/>
    <col min="3612" max="3612" width="8.5703125" style="1" customWidth="1"/>
    <col min="3613" max="3613" width="10.28515625" style="1" customWidth="1"/>
    <col min="3614" max="3614" width="8.140625" style="1" customWidth="1"/>
    <col min="3615" max="3615" width="9.5703125" style="1" customWidth="1"/>
    <col min="3616" max="3616" width="19.28515625" style="1" customWidth="1"/>
    <col min="3617" max="3617" width="9.140625" style="1"/>
    <col min="3618" max="3619" width="8" style="1" customWidth="1"/>
    <col min="3620" max="3620" width="7.28515625" style="1" customWidth="1"/>
    <col min="3621" max="3621" width="9.5703125" style="1" customWidth="1"/>
    <col min="3622" max="3622" width="9.140625" style="1"/>
    <col min="3623" max="3623" width="9.5703125" style="1" customWidth="1"/>
    <col min="3624" max="3624" width="8.5703125" style="1" customWidth="1"/>
    <col min="3625" max="3625" width="8.28515625" style="1" customWidth="1"/>
    <col min="3626" max="3626" width="7.85546875" style="1" customWidth="1"/>
    <col min="3627" max="3627" width="9.42578125" style="1" customWidth="1"/>
    <col min="3628" max="3628" width="8.5703125" style="1" customWidth="1"/>
    <col min="3629" max="3629" width="10.42578125" style="1" customWidth="1"/>
    <col min="3630" max="3631" width="7.140625" style="1" customWidth="1"/>
    <col min="3632" max="3632" width="9.7109375" style="1" customWidth="1"/>
    <col min="3633" max="3633" width="9.140625" style="1"/>
    <col min="3634" max="3634" width="7.5703125" style="1" customWidth="1"/>
    <col min="3635" max="3636" width="6.28515625" style="1" customWidth="1"/>
    <col min="3637" max="3638" width="9.140625" style="1"/>
    <col min="3639" max="3639" width="7.5703125" style="1" customWidth="1"/>
    <col min="3640" max="3641" width="6.28515625" style="1" customWidth="1"/>
    <col min="3642" max="3642" width="9.140625" style="1"/>
    <col min="3643" max="3643" width="8.28515625" style="1" customWidth="1"/>
    <col min="3644" max="3646" width="6.28515625" style="1" customWidth="1"/>
    <col min="3647" max="3647" width="8.42578125" style="1" customWidth="1"/>
    <col min="3648" max="3648" width="9.42578125" style="1" customWidth="1"/>
    <col min="3649" max="3649" width="9.5703125" style="1" bestFit="1" customWidth="1"/>
    <col min="3650" max="3840" width="9.140625" style="1"/>
    <col min="3841" max="3841" width="19.42578125" style="1" customWidth="1"/>
    <col min="3842" max="3842" width="7.7109375" style="1" customWidth="1"/>
    <col min="3843" max="3843" width="5.5703125" style="1" customWidth="1"/>
    <col min="3844" max="3844" width="9.42578125" style="1" customWidth="1"/>
    <col min="3845" max="3845" width="5.5703125" style="1" customWidth="1"/>
    <col min="3846" max="3846" width="7.7109375" style="1" customWidth="1"/>
    <col min="3847" max="3847" width="5.85546875" style="1" customWidth="1"/>
    <col min="3848" max="3848" width="5.5703125" style="1" customWidth="1"/>
    <col min="3849" max="3849" width="5.85546875" style="1" customWidth="1"/>
    <col min="3850" max="3850" width="5.42578125" style="1" customWidth="1"/>
    <col min="3851" max="3851" width="7" style="1" customWidth="1"/>
    <col min="3852" max="3852" width="9.7109375" style="1" customWidth="1"/>
    <col min="3853" max="3853" width="7.85546875" style="1" customWidth="1"/>
    <col min="3854" max="3854" width="7.28515625" style="1" customWidth="1"/>
    <col min="3855" max="3855" width="6.140625" style="1" customWidth="1"/>
    <col min="3856" max="3856" width="9.28515625" style="1" customWidth="1"/>
    <col min="3857" max="3857" width="8.5703125" style="1" customWidth="1"/>
    <col min="3858" max="3858" width="8.42578125" style="1" customWidth="1"/>
    <col min="3859" max="3859" width="7.42578125" style="1" customWidth="1"/>
    <col min="3860" max="3860" width="7.140625" style="1" customWidth="1"/>
    <col min="3861" max="3862" width="9.28515625" style="1" customWidth="1"/>
    <col min="3863" max="3863" width="8.28515625" style="1" customWidth="1"/>
    <col min="3864" max="3864" width="7.140625" style="1" customWidth="1"/>
    <col min="3865" max="3865" width="7.28515625" style="1" customWidth="1"/>
    <col min="3866" max="3866" width="9.7109375" style="1" customWidth="1"/>
    <col min="3867" max="3867" width="9.5703125" style="1" customWidth="1"/>
    <col min="3868" max="3868" width="8.5703125" style="1" customWidth="1"/>
    <col min="3869" max="3869" width="10.28515625" style="1" customWidth="1"/>
    <col min="3870" max="3870" width="8.140625" style="1" customWidth="1"/>
    <col min="3871" max="3871" width="9.5703125" style="1" customWidth="1"/>
    <col min="3872" max="3872" width="19.28515625" style="1" customWidth="1"/>
    <col min="3873" max="3873" width="9.140625" style="1"/>
    <col min="3874" max="3875" width="8" style="1" customWidth="1"/>
    <col min="3876" max="3876" width="7.28515625" style="1" customWidth="1"/>
    <col min="3877" max="3877" width="9.5703125" style="1" customWidth="1"/>
    <col min="3878" max="3878" width="9.140625" style="1"/>
    <col min="3879" max="3879" width="9.5703125" style="1" customWidth="1"/>
    <col min="3880" max="3880" width="8.5703125" style="1" customWidth="1"/>
    <col min="3881" max="3881" width="8.28515625" style="1" customWidth="1"/>
    <col min="3882" max="3882" width="7.85546875" style="1" customWidth="1"/>
    <col min="3883" max="3883" width="9.42578125" style="1" customWidth="1"/>
    <col min="3884" max="3884" width="8.5703125" style="1" customWidth="1"/>
    <col min="3885" max="3885" width="10.42578125" style="1" customWidth="1"/>
    <col min="3886" max="3887" width="7.140625" style="1" customWidth="1"/>
    <col min="3888" max="3888" width="9.7109375" style="1" customWidth="1"/>
    <col min="3889" max="3889" width="9.140625" style="1"/>
    <col min="3890" max="3890" width="7.5703125" style="1" customWidth="1"/>
    <col min="3891" max="3892" width="6.28515625" style="1" customWidth="1"/>
    <col min="3893" max="3894" width="9.140625" style="1"/>
    <col min="3895" max="3895" width="7.5703125" style="1" customWidth="1"/>
    <col min="3896" max="3897" width="6.28515625" style="1" customWidth="1"/>
    <col min="3898" max="3898" width="9.140625" style="1"/>
    <col min="3899" max="3899" width="8.28515625" style="1" customWidth="1"/>
    <col min="3900" max="3902" width="6.28515625" style="1" customWidth="1"/>
    <col min="3903" max="3903" width="8.42578125" style="1" customWidth="1"/>
    <col min="3904" max="3904" width="9.42578125" style="1" customWidth="1"/>
    <col min="3905" max="3905" width="9.5703125" style="1" bestFit="1" customWidth="1"/>
    <col min="3906" max="4096" width="9.140625" style="1"/>
    <col min="4097" max="4097" width="19.42578125" style="1" customWidth="1"/>
    <col min="4098" max="4098" width="7.7109375" style="1" customWidth="1"/>
    <col min="4099" max="4099" width="5.5703125" style="1" customWidth="1"/>
    <col min="4100" max="4100" width="9.42578125" style="1" customWidth="1"/>
    <col min="4101" max="4101" width="5.5703125" style="1" customWidth="1"/>
    <col min="4102" max="4102" width="7.7109375" style="1" customWidth="1"/>
    <col min="4103" max="4103" width="5.85546875" style="1" customWidth="1"/>
    <col min="4104" max="4104" width="5.5703125" style="1" customWidth="1"/>
    <col min="4105" max="4105" width="5.85546875" style="1" customWidth="1"/>
    <col min="4106" max="4106" width="5.42578125" style="1" customWidth="1"/>
    <col min="4107" max="4107" width="7" style="1" customWidth="1"/>
    <col min="4108" max="4108" width="9.7109375" style="1" customWidth="1"/>
    <col min="4109" max="4109" width="7.85546875" style="1" customWidth="1"/>
    <col min="4110" max="4110" width="7.28515625" style="1" customWidth="1"/>
    <col min="4111" max="4111" width="6.140625" style="1" customWidth="1"/>
    <col min="4112" max="4112" width="9.28515625" style="1" customWidth="1"/>
    <col min="4113" max="4113" width="8.5703125" style="1" customWidth="1"/>
    <col min="4114" max="4114" width="8.42578125" style="1" customWidth="1"/>
    <col min="4115" max="4115" width="7.42578125" style="1" customWidth="1"/>
    <col min="4116" max="4116" width="7.140625" style="1" customWidth="1"/>
    <col min="4117" max="4118" width="9.28515625" style="1" customWidth="1"/>
    <col min="4119" max="4119" width="8.28515625" style="1" customWidth="1"/>
    <col min="4120" max="4120" width="7.140625" style="1" customWidth="1"/>
    <col min="4121" max="4121" width="7.28515625" style="1" customWidth="1"/>
    <col min="4122" max="4122" width="9.7109375" style="1" customWidth="1"/>
    <col min="4123" max="4123" width="9.5703125" style="1" customWidth="1"/>
    <col min="4124" max="4124" width="8.5703125" style="1" customWidth="1"/>
    <col min="4125" max="4125" width="10.28515625" style="1" customWidth="1"/>
    <col min="4126" max="4126" width="8.140625" style="1" customWidth="1"/>
    <col min="4127" max="4127" width="9.5703125" style="1" customWidth="1"/>
    <col min="4128" max="4128" width="19.28515625" style="1" customWidth="1"/>
    <col min="4129" max="4129" width="9.140625" style="1"/>
    <col min="4130" max="4131" width="8" style="1" customWidth="1"/>
    <col min="4132" max="4132" width="7.28515625" style="1" customWidth="1"/>
    <col min="4133" max="4133" width="9.5703125" style="1" customWidth="1"/>
    <col min="4134" max="4134" width="9.140625" style="1"/>
    <col min="4135" max="4135" width="9.5703125" style="1" customWidth="1"/>
    <col min="4136" max="4136" width="8.5703125" style="1" customWidth="1"/>
    <col min="4137" max="4137" width="8.28515625" style="1" customWidth="1"/>
    <col min="4138" max="4138" width="7.85546875" style="1" customWidth="1"/>
    <col min="4139" max="4139" width="9.42578125" style="1" customWidth="1"/>
    <col min="4140" max="4140" width="8.5703125" style="1" customWidth="1"/>
    <col min="4141" max="4141" width="10.42578125" style="1" customWidth="1"/>
    <col min="4142" max="4143" width="7.140625" style="1" customWidth="1"/>
    <col min="4144" max="4144" width="9.7109375" style="1" customWidth="1"/>
    <col min="4145" max="4145" width="9.140625" style="1"/>
    <col min="4146" max="4146" width="7.5703125" style="1" customWidth="1"/>
    <col min="4147" max="4148" width="6.28515625" style="1" customWidth="1"/>
    <col min="4149" max="4150" width="9.140625" style="1"/>
    <col min="4151" max="4151" width="7.5703125" style="1" customWidth="1"/>
    <col min="4152" max="4153" width="6.28515625" style="1" customWidth="1"/>
    <col min="4154" max="4154" width="9.140625" style="1"/>
    <col min="4155" max="4155" width="8.28515625" style="1" customWidth="1"/>
    <col min="4156" max="4158" width="6.28515625" style="1" customWidth="1"/>
    <col min="4159" max="4159" width="8.42578125" style="1" customWidth="1"/>
    <col min="4160" max="4160" width="9.42578125" style="1" customWidth="1"/>
    <col min="4161" max="4161" width="9.5703125" style="1" bestFit="1" customWidth="1"/>
    <col min="4162" max="4352" width="9.140625" style="1"/>
    <col min="4353" max="4353" width="19.42578125" style="1" customWidth="1"/>
    <col min="4354" max="4354" width="7.7109375" style="1" customWidth="1"/>
    <col min="4355" max="4355" width="5.5703125" style="1" customWidth="1"/>
    <col min="4356" max="4356" width="9.42578125" style="1" customWidth="1"/>
    <col min="4357" max="4357" width="5.5703125" style="1" customWidth="1"/>
    <col min="4358" max="4358" width="7.7109375" style="1" customWidth="1"/>
    <col min="4359" max="4359" width="5.85546875" style="1" customWidth="1"/>
    <col min="4360" max="4360" width="5.5703125" style="1" customWidth="1"/>
    <col min="4361" max="4361" width="5.85546875" style="1" customWidth="1"/>
    <col min="4362" max="4362" width="5.42578125" style="1" customWidth="1"/>
    <col min="4363" max="4363" width="7" style="1" customWidth="1"/>
    <col min="4364" max="4364" width="9.7109375" style="1" customWidth="1"/>
    <col min="4365" max="4365" width="7.85546875" style="1" customWidth="1"/>
    <col min="4366" max="4366" width="7.28515625" style="1" customWidth="1"/>
    <col min="4367" max="4367" width="6.140625" style="1" customWidth="1"/>
    <col min="4368" max="4368" width="9.28515625" style="1" customWidth="1"/>
    <col min="4369" max="4369" width="8.5703125" style="1" customWidth="1"/>
    <col min="4370" max="4370" width="8.42578125" style="1" customWidth="1"/>
    <col min="4371" max="4371" width="7.42578125" style="1" customWidth="1"/>
    <col min="4372" max="4372" width="7.140625" style="1" customWidth="1"/>
    <col min="4373" max="4374" width="9.28515625" style="1" customWidth="1"/>
    <col min="4375" max="4375" width="8.28515625" style="1" customWidth="1"/>
    <col min="4376" max="4376" width="7.140625" style="1" customWidth="1"/>
    <col min="4377" max="4377" width="7.28515625" style="1" customWidth="1"/>
    <col min="4378" max="4378" width="9.7109375" style="1" customWidth="1"/>
    <col min="4379" max="4379" width="9.5703125" style="1" customWidth="1"/>
    <col min="4380" max="4380" width="8.5703125" style="1" customWidth="1"/>
    <col min="4381" max="4381" width="10.28515625" style="1" customWidth="1"/>
    <col min="4382" max="4382" width="8.140625" style="1" customWidth="1"/>
    <col min="4383" max="4383" width="9.5703125" style="1" customWidth="1"/>
    <col min="4384" max="4384" width="19.28515625" style="1" customWidth="1"/>
    <col min="4385" max="4385" width="9.140625" style="1"/>
    <col min="4386" max="4387" width="8" style="1" customWidth="1"/>
    <col min="4388" max="4388" width="7.28515625" style="1" customWidth="1"/>
    <col min="4389" max="4389" width="9.5703125" style="1" customWidth="1"/>
    <col min="4390" max="4390" width="9.140625" style="1"/>
    <col min="4391" max="4391" width="9.5703125" style="1" customWidth="1"/>
    <col min="4392" max="4392" width="8.5703125" style="1" customWidth="1"/>
    <col min="4393" max="4393" width="8.28515625" style="1" customWidth="1"/>
    <col min="4394" max="4394" width="7.85546875" style="1" customWidth="1"/>
    <col min="4395" max="4395" width="9.42578125" style="1" customWidth="1"/>
    <col min="4396" max="4396" width="8.5703125" style="1" customWidth="1"/>
    <col min="4397" max="4397" width="10.42578125" style="1" customWidth="1"/>
    <col min="4398" max="4399" width="7.140625" style="1" customWidth="1"/>
    <col min="4400" max="4400" width="9.7109375" style="1" customWidth="1"/>
    <col min="4401" max="4401" width="9.140625" style="1"/>
    <col min="4402" max="4402" width="7.5703125" style="1" customWidth="1"/>
    <col min="4403" max="4404" width="6.28515625" style="1" customWidth="1"/>
    <col min="4405" max="4406" width="9.140625" style="1"/>
    <col min="4407" max="4407" width="7.5703125" style="1" customWidth="1"/>
    <col min="4408" max="4409" width="6.28515625" style="1" customWidth="1"/>
    <col min="4410" max="4410" width="9.140625" style="1"/>
    <col min="4411" max="4411" width="8.28515625" style="1" customWidth="1"/>
    <col min="4412" max="4414" width="6.28515625" style="1" customWidth="1"/>
    <col min="4415" max="4415" width="8.42578125" style="1" customWidth="1"/>
    <col min="4416" max="4416" width="9.42578125" style="1" customWidth="1"/>
    <col min="4417" max="4417" width="9.5703125" style="1" bestFit="1" customWidth="1"/>
    <col min="4418" max="4608" width="9.140625" style="1"/>
    <col min="4609" max="4609" width="19.42578125" style="1" customWidth="1"/>
    <col min="4610" max="4610" width="7.7109375" style="1" customWidth="1"/>
    <col min="4611" max="4611" width="5.5703125" style="1" customWidth="1"/>
    <col min="4612" max="4612" width="9.42578125" style="1" customWidth="1"/>
    <col min="4613" max="4613" width="5.5703125" style="1" customWidth="1"/>
    <col min="4614" max="4614" width="7.7109375" style="1" customWidth="1"/>
    <col min="4615" max="4615" width="5.85546875" style="1" customWidth="1"/>
    <col min="4616" max="4616" width="5.5703125" style="1" customWidth="1"/>
    <col min="4617" max="4617" width="5.85546875" style="1" customWidth="1"/>
    <col min="4618" max="4618" width="5.42578125" style="1" customWidth="1"/>
    <col min="4619" max="4619" width="7" style="1" customWidth="1"/>
    <col min="4620" max="4620" width="9.7109375" style="1" customWidth="1"/>
    <col min="4621" max="4621" width="7.85546875" style="1" customWidth="1"/>
    <col min="4622" max="4622" width="7.28515625" style="1" customWidth="1"/>
    <col min="4623" max="4623" width="6.140625" style="1" customWidth="1"/>
    <col min="4624" max="4624" width="9.28515625" style="1" customWidth="1"/>
    <col min="4625" max="4625" width="8.5703125" style="1" customWidth="1"/>
    <col min="4626" max="4626" width="8.42578125" style="1" customWidth="1"/>
    <col min="4627" max="4627" width="7.42578125" style="1" customWidth="1"/>
    <col min="4628" max="4628" width="7.140625" style="1" customWidth="1"/>
    <col min="4629" max="4630" width="9.28515625" style="1" customWidth="1"/>
    <col min="4631" max="4631" width="8.28515625" style="1" customWidth="1"/>
    <col min="4632" max="4632" width="7.140625" style="1" customWidth="1"/>
    <col min="4633" max="4633" width="7.28515625" style="1" customWidth="1"/>
    <col min="4634" max="4634" width="9.7109375" style="1" customWidth="1"/>
    <col min="4635" max="4635" width="9.5703125" style="1" customWidth="1"/>
    <col min="4636" max="4636" width="8.5703125" style="1" customWidth="1"/>
    <col min="4637" max="4637" width="10.28515625" style="1" customWidth="1"/>
    <col min="4638" max="4638" width="8.140625" style="1" customWidth="1"/>
    <col min="4639" max="4639" width="9.5703125" style="1" customWidth="1"/>
    <col min="4640" max="4640" width="19.28515625" style="1" customWidth="1"/>
    <col min="4641" max="4641" width="9.140625" style="1"/>
    <col min="4642" max="4643" width="8" style="1" customWidth="1"/>
    <col min="4644" max="4644" width="7.28515625" style="1" customWidth="1"/>
    <col min="4645" max="4645" width="9.5703125" style="1" customWidth="1"/>
    <col min="4646" max="4646" width="9.140625" style="1"/>
    <col min="4647" max="4647" width="9.5703125" style="1" customWidth="1"/>
    <col min="4648" max="4648" width="8.5703125" style="1" customWidth="1"/>
    <col min="4649" max="4649" width="8.28515625" style="1" customWidth="1"/>
    <col min="4650" max="4650" width="7.85546875" style="1" customWidth="1"/>
    <col min="4651" max="4651" width="9.42578125" style="1" customWidth="1"/>
    <col min="4652" max="4652" width="8.5703125" style="1" customWidth="1"/>
    <col min="4653" max="4653" width="10.42578125" style="1" customWidth="1"/>
    <col min="4654" max="4655" width="7.140625" style="1" customWidth="1"/>
    <col min="4656" max="4656" width="9.7109375" style="1" customWidth="1"/>
    <col min="4657" max="4657" width="9.140625" style="1"/>
    <col min="4658" max="4658" width="7.5703125" style="1" customWidth="1"/>
    <col min="4659" max="4660" width="6.28515625" style="1" customWidth="1"/>
    <col min="4661" max="4662" width="9.140625" style="1"/>
    <col min="4663" max="4663" width="7.5703125" style="1" customWidth="1"/>
    <col min="4664" max="4665" width="6.28515625" style="1" customWidth="1"/>
    <col min="4666" max="4666" width="9.140625" style="1"/>
    <col min="4667" max="4667" width="8.28515625" style="1" customWidth="1"/>
    <col min="4668" max="4670" width="6.28515625" style="1" customWidth="1"/>
    <col min="4671" max="4671" width="8.42578125" style="1" customWidth="1"/>
    <col min="4672" max="4672" width="9.42578125" style="1" customWidth="1"/>
    <col min="4673" max="4673" width="9.5703125" style="1" bestFit="1" customWidth="1"/>
    <col min="4674" max="4864" width="9.140625" style="1"/>
    <col min="4865" max="4865" width="19.42578125" style="1" customWidth="1"/>
    <col min="4866" max="4866" width="7.7109375" style="1" customWidth="1"/>
    <col min="4867" max="4867" width="5.5703125" style="1" customWidth="1"/>
    <col min="4868" max="4868" width="9.42578125" style="1" customWidth="1"/>
    <col min="4869" max="4869" width="5.5703125" style="1" customWidth="1"/>
    <col min="4870" max="4870" width="7.7109375" style="1" customWidth="1"/>
    <col min="4871" max="4871" width="5.85546875" style="1" customWidth="1"/>
    <col min="4872" max="4872" width="5.5703125" style="1" customWidth="1"/>
    <col min="4873" max="4873" width="5.85546875" style="1" customWidth="1"/>
    <col min="4874" max="4874" width="5.42578125" style="1" customWidth="1"/>
    <col min="4875" max="4875" width="7" style="1" customWidth="1"/>
    <col min="4876" max="4876" width="9.7109375" style="1" customWidth="1"/>
    <col min="4877" max="4877" width="7.85546875" style="1" customWidth="1"/>
    <col min="4878" max="4878" width="7.28515625" style="1" customWidth="1"/>
    <col min="4879" max="4879" width="6.140625" style="1" customWidth="1"/>
    <col min="4880" max="4880" width="9.28515625" style="1" customWidth="1"/>
    <col min="4881" max="4881" width="8.5703125" style="1" customWidth="1"/>
    <col min="4882" max="4882" width="8.42578125" style="1" customWidth="1"/>
    <col min="4883" max="4883" width="7.42578125" style="1" customWidth="1"/>
    <col min="4884" max="4884" width="7.140625" style="1" customWidth="1"/>
    <col min="4885" max="4886" width="9.28515625" style="1" customWidth="1"/>
    <col min="4887" max="4887" width="8.28515625" style="1" customWidth="1"/>
    <col min="4888" max="4888" width="7.140625" style="1" customWidth="1"/>
    <col min="4889" max="4889" width="7.28515625" style="1" customWidth="1"/>
    <col min="4890" max="4890" width="9.7109375" style="1" customWidth="1"/>
    <col min="4891" max="4891" width="9.5703125" style="1" customWidth="1"/>
    <col min="4892" max="4892" width="8.5703125" style="1" customWidth="1"/>
    <col min="4893" max="4893" width="10.28515625" style="1" customWidth="1"/>
    <col min="4894" max="4894" width="8.140625" style="1" customWidth="1"/>
    <col min="4895" max="4895" width="9.5703125" style="1" customWidth="1"/>
    <col min="4896" max="4896" width="19.28515625" style="1" customWidth="1"/>
    <col min="4897" max="4897" width="9.140625" style="1"/>
    <col min="4898" max="4899" width="8" style="1" customWidth="1"/>
    <col min="4900" max="4900" width="7.28515625" style="1" customWidth="1"/>
    <col min="4901" max="4901" width="9.5703125" style="1" customWidth="1"/>
    <col min="4902" max="4902" width="9.140625" style="1"/>
    <col min="4903" max="4903" width="9.5703125" style="1" customWidth="1"/>
    <col min="4904" max="4904" width="8.5703125" style="1" customWidth="1"/>
    <col min="4905" max="4905" width="8.28515625" style="1" customWidth="1"/>
    <col min="4906" max="4906" width="7.85546875" style="1" customWidth="1"/>
    <col min="4907" max="4907" width="9.42578125" style="1" customWidth="1"/>
    <col min="4908" max="4908" width="8.5703125" style="1" customWidth="1"/>
    <col min="4909" max="4909" width="10.42578125" style="1" customWidth="1"/>
    <col min="4910" max="4911" width="7.140625" style="1" customWidth="1"/>
    <col min="4912" max="4912" width="9.7109375" style="1" customWidth="1"/>
    <col min="4913" max="4913" width="9.140625" style="1"/>
    <col min="4914" max="4914" width="7.5703125" style="1" customWidth="1"/>
    <col min="4915" max="4916" width="6.28515625" style="1" customWidth="1"/>
    <col min="4917" max="4918" width="9.140625" style="1"/>
    <col min="4919" max="4919" width="7.5703125" style="1" customWidth="1"/>
    <col min="4920" max="4921" width="6.28515625" style="1" customWidth="1"/>
    <col min="4922" max="4922" width="9.140625" style="1"/>
    <col min="4923" max="4923" width="8.28515625" style="1" customWidth="1"/>
    <col min="4924" max="4926" width="6.28515625" style="1" customWidth="1"/>
    <col min="4927" max="4927" width="8.42578125" style="1" customWidth="1"/>
    <col min="4928" max="4928" width="9.42578125" style="1" customWidth="1"/>
    <col min="4929" max="4929" width="9.5703125" style="1" bestFit="1" customWidth="1"/>
    <col min="4930" max="5120" width="9.140625" style="1"/>
    <col min="5121" max="5121" width="19.42578125" style="1" customWidth="1"/>
    <col min="5122" max="5122" width="7.7109375" style="1" customWidth="1"/>
    <col min="5123" max="5123" width="5.5703125" style="1" customWidth="1"/>
    <col min="5124" max="5124" width="9.42578125" style="1" customWidth="1"/>
    <col min="5125" max="5125" width="5.5703125" style="1" customWidth="1"/>
    <col min="5126" max="5126" width="7.7109375" style="1" customWidth="1"/>
    <col min="5127" max="5127" width="5.85546875" style="1" customWidth="1"/>
    <col min="5128" max="5128" width="5.5703125" style="1" customWidth="1"/>
    <col min="5129" max="5129" width="5.85546875" style="1" customWidth="1"/>
    <col min="5130" max="5130" width="5.42578125" style="1" customWidth="1"/>
    <col min="5131" max="5131" width="7" style="1" customWidth="1"/>
    <col min="5132" max="5132" width="9.7109375" style="1" customWidth="1"/>
    <col min="5133" max="5133" width="7.85546875" style="1" customWidth="1"/>
    <col min="5134" max="5134" width="7.28515625" style="1" customWidth="1"/>
    <col min="5135" max="5135" width="6.140625" style="1" customWidth="1"/>
    <col min="5136" max="5136" width="9.28515625" style="1" customWidth="1"/>
    <col min="5137" max="5137" width="8.5703125" style="1" customWidth="1"/>
    <col min="5138" max="5138" width="8.42578125" style="1" customWidth="1"/>
    <col min="5139" max="5139" width="7.42578125" style="1" customWidth="1"/>
    <col min="5140" max="5140" width="7.140625" style="1" customWidth="1"/>
    <col min="5141" max="5142" width="9.28515625" style="1" customWidth="1"/>
    <col min="5143" max="5143" width="8.28515625" style="1" customWidth="1"/>
    <col min="5144" max="5144" width="7.140625" style="1" customWidth="1"/>
    <col min="5145" max="5145" width="7.28515625" style="1" customWidth="1"/>
    <col min="5146" max="5146" width="9.7109375" style="1" customWidth="1"/>
    <col min="5147" max="5147" width="9.5703125" style="1" customWidth="1"/>
    <col min="5148" max="5148" width="8.5703125" style="1" customWidth="1"/>
    <col min="5149" max="5149" width="10.28515625" style="1" customWidth="1"/>
    <col min="5150" max="5150" width="8.140625" style="1" customWidth="1"/>
    <col min="5151" max="5151" width="9.5703125" style="1" customWidth="1"/>
    <col min="5152" max="5152" width="19.28515625" style="1" customWidth="1"/>
    <col min="5153" max="5153" width="9.140625" style="1"/>
    <col min="5154" max="5155" width="8" style="1" customWidth="1"/>
    <col min="5156" max="5156" width="7.28515625" style="1" customWidth="1"/>
    <col min="5157" max="5157" width="9.5703125" style="1" customWidth="1"/>
    <col min="5158" max="5158" width="9.140625" style="1"/>
    <col min="5159" max="5159" width="9.5703125" style="1" customWidth="1"/>
    <col min="5160" max="5160" width="8.5703125" style="1" customWidth="1"/>
    <col min="5161" max="5161" width="8.28515625" style="1" customWidth="1"/>
    <col min="5162" max="5162" width="7.85546875" style="1" customWidth="1"/>
    <col min="5163" max="5163" width="9.42578125" style="1" customWidth="1"/>
    <col min="5164" max="5164" width="8.5703125" style="1" customWidth="1"/>
    <col min="5165" max="5165" width="10.42578125" style="1" customWidth="1"/>
    <col min="5166" max="5167" width="7.140625" style="1" customWidth="1"/>
    <col min="5168" max="5168" width="9.7109375" style="1" customWidth="1"/>
    <col min="5169" max="5169" width="9.140625" style="1"/>
    <col min="5170" max="5170" width="7.5703125" style="1" customWidth="1"/>
    <col min="5171" max="5172" width="6.28515625" style="1" customWidth="1"/>
    <col min="5173" max="5174" width="9.140625" style="1"/>
    <col min="5175" max="5175" width="7.5703125" style="1" customWidth="1"/>
    <col min="5176" max="5177" width="6.28515625" style="1" customWidth="1"/>
    <col min="5178" max="5178" width="9.140625" style="1"/>
    <col min="5179" max="5179" width="8.28515625" style="1" customWidth="1"/>
    <col min="5180" max="5182" width="6.28515625" style="1" customWidth="1"/>
    <col min="5183" max="5183" width="8.42578125" style="1" customWidth="1"/>
    <col min="5184" max="5184" width="9.42578125" style="1" customWidth="1"/>
    <col min="5185" max="5185" width="9.5703125" style="1" bestFit="1" customWidth="1"/>
    <col min="5186" max="5376" width="9.140625" style="1"/>
    <col min="5377" max="5377" width="19.42578125" style="1" customWidth="1"/>
    <col min="5378" max="5378" width="7.7109375" style="1" customWidth="1"/>
    <col min="5379" max="5379" width="5.5703125" style="1" customWidth="1"/>
    <col min="5380" max="5380" width="9.42578125" style="1" customWidth="1"/>
    <col min="5381" max="5381" width="5.5703125" style="1" customWidth="1"/>
    <col min="5382" max="5382" width="7.7109375" style="1" customWidth="1"/>
    <col min="5383" max="5383" width="5.85546875" style="1" customWidth="1"/>
    <col min="5384" max="5384" width="5.5703125" style="1" customWidth="1"/>
    <col min="5385" max="5385" width="5.85546875" style="1" customWidth="1"/>
    <col min="5386" max="5386" width="5.42578125" style="1" customWidth="1"/>
    <col min="5387" max="5387" width="7" style="1" customWidth="1"/>
    <col min="5388" max="5388" width="9.7109375" style="1" customWidth="1"/>
    <col min="5389" max="5389" width="7.85546875" style="1" customWidth="1"/>
    <col min="5390" max="5390" width="7.28515625" style="1" customWidth="1"/>
    <col min="5391" max="5391" width="6.140625" style="1" customWidth="1"/>
    <col min="5392" max="5392" width="9.28515625" style="1" customWidth="1"/>
    <col min="5393" max="5393" width="8.5703125" style="1" customWidth="1"/>
    <col min="5394" max="5394" width="8.42578125" style="1" customWidth="1"/>
    <col min="5395" max="5395" width="7.42578125" style="1" customWidth="1"/>
    <col min="5396" max="5396" width="7.140625" style="1" customWidth="1"/>
    <col min="5397" max="5398" width="9.28515625" style="1" customWidth="1"/>
    <col min="5399" max="5399" width="8.28515625" style="1" customWidth="1"/>
    <col min="5400" max="5400" width="7.140625" style="1" customWidth="1"/>
    <col min="5401" max="5401" width="7.28515625" style="1" customWidth="1"/>
    <col min="5402" max="5402" width="9.7109375" style="1" customWidth="1"/>
    <col min="5403" max="5403" width="9.5703125" style="1" customWidth="1"/>
    <col min="5404" max="5404" width="8.5703125" style="1" customWidth="1"/>
    <col min="5405" max="5405" width="10.28515625" style="1" customWidth="1"/>
    <col min="5406" max="5406" width="8.140625" style="1" customWidth="1"/>
    <col min="5407" max="5407" width="9.5703125" style="1" customWidth="1"/>
    <col min="5408" max="5408" width="19.28515625" style="1" customWidth="1"/>
    <col min="5409" max="5409" width="9.140625" style="1"/>
    <col min="5410" max="5411" width="8" style="1" customWidth="1"/>
    <col min="5412" max="5412" width="7.28515625" style="1" customWidth="1"/>
    <col min="5413" max="5413" width="9.5703125" style="1" customWidth="1"/>
    <col min="5414" max="5414" width="9.140625" style="1"/>
    <col min="5415" max="5415" width="9.5703125" style="1" customWidth="1"/>
    <col min="5416" max="5416" width="8.5703125" style="1" customWidth="1"/>
    <col min="5417" max="5417" width="8.28515625" style="1" customWidth="1"/>
    <col min="5418" max="5418" width="7.85546875" style="1" customWidth="1"/>
    <col min="5419" max="5419" width="9.42578125" style="1" customWidth="1"/>
    <col min="5420" max="5420" width="8.5703125" style="1" customWidth="1"/>
    <col min="5421" max="5421" width="10.42578125" style="1" customWidth="1"/>
    <col min="5422" max="5423" width="7.140625" style="1" customWidth="1"/>
    <col min="5424" max="5424" width="9.7109375" style="1" customWidth="1"/>
    <col min="5425" max="5425" width="9.140625" style="1"/>
    <col min="5426" max="5426" width="7.5703125" style="1" customWidth="1"/>
    <col min="5427" max="5428" width="6.28515625" style="1" customWidth="1"/>
    <col min="5429" max="5430" width="9.140625" style="1"/>
    <col min="5431" max="5431" width="7.5703125" style="1" customWidth="1"/>
    <col min="5432" max="5433" width="6.28515625" style="1" customWidth="1"/>
    <col min="5434" max="5434" width="9.140625" style="1"/>
    <col min="5435" max="5435" width="8.28515625" style="1" customWidth="1"/>
    <col min="5436" max="5438" width="6.28515625" style="1" customWidth="1"/>
    <col min="5439" max="5439" width="8.42578125" style="1" customWidth="1"/>
    <col min="5440" max="5440" width="9.42578125" style="1" customWidth="1"/>
    <col min="5441" max="5441" width="9.5703125" style="1" bestFit="1" customWidth="1"/>
    <col min="5442" max="5632" width="9.140625" style="1"/>
    <col min="5633" max="5633" width="19.42578125" style="1" customWidth="1"/>
    <col min="5634" max="5634" width="7.7109375" style="1" customWidth="1"/>
    <col min="5635" max="5635" width="5.5703125" style="1" customWidth="1"/>
    <col min="5636" max="5636" width="9.42578125" style="1" customWidth="1"/>
    <col min="5637" max="5637" width="5.5703125" style="1" customWidth="1"/>
    <col min="5638" max="5638" width="7.7109375" style="1" customWidth="1"/>
    <col min="5639" max="5639" width="5.85546875" style="1" customWidth="1"/>
    <col min="5640" max="5640" width="5.5703125" style="1" customWidth="1"/>
    <col min="5641" max="5641" width="5.85546875" style="1" customWidth="1"/>
    <col min="5642" max="5642" width="5.42578125" style="1" customWidth="1"/>
    <col min="5643" max="5643" width="7" style="1" customWidth="1"/>
    <col min="5644" max="5644" width="9.7109375" style="1" customWidth="1"/>
    <col min="5645" max="5645" width="7.85546875" style="1" customWidth="1"/>
    <col min="5646" max="5646" width="7.28515625" style="1" customWidth="1"/>
    <col min="5647" max="5647" width="6.140625" style="1" customWidth="1"/>
    <col min="5648" max="5648" width="9.28515625" style="1" customWidth="1"/>
    <col min="5649" max="5649" width="8.5703125" style="1" customWidth="1"/>
    <col min="5650" max="5650" width="8.42578125" style="1" customWidth="1"/>
    <col min="5651" max="5651" width="7.42578125" style="1" customWidth="1"/>
    <col min="5652" max="5652" width="7.140625" style="1" customWidth="1"/>
    <col min="5653" max="5654" width="9.28515625" style="1" customWidth="1"/>
    <col min="5655" max="5655" width="8.28515625" style="1" customWidth="1"/>
    <col min="5656" max="5656" width="7.140625" style="1" customWidth="1"/>
    <col min="5657" max="5657" width="7.28515625" style="1" customWidth="1"/>
    <col min="5658" max="5658" width="9.7109375" style="1" customWidth="1"/>
    <col min="5659" max="5659" width="9.5703125" style="1" customWidth="1"/>
    <col min="5660" max="5660" width="8.5703125" style="1" customWidth="1"/>
    <col min="5661" max="5661" width="10.28515625" style="1" customWidth="1"/>
    <col min="5662" max="5662" width="8.140625" style="1" customWidth="1"/>
    <col min="5663" max="5663" width="9.5703125" style="1" customWidth="1"/>
    <col min="5664" max="5664" width="19.28515625" style="1" customWidth="1"/>
    <col min="5665" max="5665" width="9.140625" style="1"/>
    <col min="5666" max="5667" width="8" style="1" customWidth="1"/>
    <col min="5668" max="5668" width="7.28515625" style="1" customWidth="1"/>
    <col min="5669" max="5669" width="9.5703125" style="1" customWidth="1"/>
    <col min="5670" max="5670" width="9.140625" style="1"/>
    <col min="5671" max="5671" width="9.5703125" style="1" customWidth="1"/>
    <col min="5672" max="5672" width="8.5703125" style="1" customWidth="1"/>
    <col min="5673" max="5673" width="8.28515625" style="1" customWidth="1"/>
    <col min="5674" max="5674" width="7.85546875" style="1" customWidth="1"/>
    <col min="5675" max="5675" width="9.42578125" style="1" customWidth="1"/>
    <col min="5676" max="5676" width="8.5703125" style="1" customWidth="1"/>
    <col min="5677" max="5677" width="10.42578125" style="1" customWidth="1"/>
    <col min="5678" max="5679" width="7.140625" style="1" customWidth="1"/>
    <col min="5680" max="5680" width="9.7109375" style="1" customWidth="1"/>
    <col min="5681" max="5681" width="9.140625" style="1"/>
    <col min="5682" max="5682" width="7.5703125" style="1" customWidth="1"/>
    <col min="5683" max="5684" width="6.28515625" style="1" customWidth="1"/>
    <col min="5685" max="5686" width="9.140625" style="1"/>
    <col min="5687" max="5687" width="7.5703125" style="1" customWidth="1"/>
    <col min="5688" max="5689" width="6.28515625" style="1" customWidth="1"/>
    <col min="5690" max="5690" width="9.140625" style="1"/>
    <col min="5691" max="5691" width="8.28515625" style="1" customWidth="1"/>
    <col min="5692" max="5694" width="6.28515625" style="1" customWidth="1"/>
    <col min="5695" max="5695" width="8.42578125" style="1" customWidth="1"/>
    <col min="5696" max="5696" width="9.42578125" style="1" customWidth="1"/>
    <col min="5697" max="5697" width="9.5703125" style="1" bestFit="1" customWidth="1"/>
    <col min="5698" max="5888" width="9.140625" style="1"/>
    <col min="5889" max="5889" width="19.42578125" style="1" customWidth="1"/>
    <col min="5890" max="5890" width="7.7109375" style="1" customWidth="1"/>
    <col min="5891" max="5891" width="5.5703125" style="1" customWidth="1"/>
    <col min="5892" max="5892" width="9.42578125" style="1" customWidth="1"/>
    <col min="5893" max="5893" width="5.5703125" style="1" customWidth="1"/>
    <col min="5894" max="5894" width="7.7109375" style="1" customWidth="1"/>
    <col min="5895" max="5895" width="5.85546875" style="1" customWidth="1"/>
    <col min="5896" max="5896" width="5.5703125" style="1" customWidth="1"/>
    <col min="5897" max="5897" width="5.85546875" style="1" customWidth="1"/>
    <col min="5898" max="5898" width="5.42578125" style="1" customWidth="1"/>
    <col min="5899" max="5899" width="7" style="1" customWidth="1"/>
    <col min="5900" max="5900" width="9.7109375" style="1" customWidth="1"/>
    <col min="5901" max="5901" width="7.85546875" style="1" customWidth="1"/>
    <col min="5902" max="5902" width="7.28515625" style="1" customWidth="1"/>
    <col min="5903" max="5903" width="6.140625" style="1" customWidth="1"/>
    <col min="5904" max="5904" width="9.28515625" style="1" customWidth="1"/>
    <col min="5905" max="5905" width="8.5703125" style="1" customWidth="1"/>
    <col min="5906" max="5906" width="8.42578125" style="1" customWidth="1"/>
    <col min="5907" max="5907" width="7.42578125" style="1" customWidth="1"/>
    <col min="5908" max="5908" width="7.140625" style="1" customWidth="1"/>
    <col min="5909" max="5910" width="9.28515625" style="1" customWidth="1"/>
    <col min="5911" max="5911" width="8.28515625" style="1" customWidth="1"/>
    <col min="5912" max="5912" width="7.140625" style="1" customWidth="1"/>
    <col min="5913" max="5913" width="7.28515625" style="1" customWidth="1"/>
    <col min="5914" max="5914" width="9.7109375" style="1" customWidth="1"/>
    <col min="5915" max="5915" width="9.5703125" style="1" customWidth="1"/>
    <col min="5916" max="5916" width="8.5703125" style="1" customWidth="1"/>
    <col min="5917" max="5917" width="10.28515625" style="1" customWidth="1"/>
    <col min="5918" max="5918" width="8.140625" style="1" customWidth="1"/>
    <col min="5919" max="5919" width="9.5703125" style="1" customWidth="1"/>
    <col min="5920" max="5920" width="19.28515625" style="1" customWidth="1"/>
    <col min="5921" max="5921" width="9.140625" style="1"/>
    <col min="5922" max="5923" width="8" style="1" customWidth="1"/>
    <col min="5924" max="5924" width="7.28515625" style="1" customWidth="1"/>
    <col min="5925" max="5925" width="9.5703125" style="1" customWidth="1"/>
    <col min="5926" max="5926" width="9.140625" style="1"/>
    <col min="5927" max="5927" width="9.5703125" style="1" customWidth="1"/>
    <col min="5928" max="5928" width="8.5703125" style="1" customWidth="1"/>
    <col min="5929" max="5929" width="8.28515625" style="1" customWidth="1"/>
    <col min="5930" max="5930" width="7.85546875" style="1" customWidth="1"/>
    <col min="5931" max="5931" width="9.42578125" style="1" customWidth="1"/>
    <col min="5932" max="5932" width="8.5703125" style="1" customWidth="1"/>
    <col min="5933" max="5933" width="10.42578125" style="1" customWidth="1"/>
    <col min="5934" max="5935" width="7.140625" style="1" customWidth="1"/>
    <col min="5936" max="5936" width="9.7109375" style="1" customWidth="1"/>
    <col min="5937" max="5937" width="9.140625" style="1"/>
    <col min="5938" max="5938" width="7.5703125" style="1" customWidth="1"/>
    <col min="5939" max="5940" width="6.28515625" style="1" customWidth="1"/>
    <col min="5941" max="5942" width="9.140625" style="1"/>
    <col min="5943" max="5943" width="7.5703125" style="1" customWidth="1"/>
    <col min="5944" max="5945" width="6.28515625" style="1" customWidth="1"/>
    <col min="5946" max="5946" width="9.140625" style="1"/>
    <col min="5947" max="5947" width="8.28515625" style="1" customWidth="1"/>
    <col min="5948" max="5950" width="6.28515625" style="1" customWidth="1"/>
    <col min="5951" max="5951" width="8.42578125" style="1" customWidth="1"/>
    <col min="5952" max="5952" width="9.42578125" style="1" customWidth="1"/>
    <col min="5953" max="5953" width="9.5703125" style="1" bestFit="1" customWidth="1"/>
    <col min="5954" max="6144" width="9.140625" style="1"/>
    <col min="6145" max="6145" width="19.42578125" style="1" customWidth="1"/>
    <col min="6146" max="6146" width="7.7109375" style="1" customWidth="1"/>
    <col min="6147" max="6147" width="5.5703125" style="1" customWidth="1"/>
    <col min="6148" max="6148" width="9.42578125" style="1" customWidth="1"/>
    <col min="6149" max="6149" width="5.5703125" style="1" customWidth="1"/>
    <col min="6150" max="6150" width="7.7109375" style="1" customWidth="1"/>
    <col min="6151" max="6151" width="5.85546875" style="1" customWidth="1"/>
    <col min="6152" max="6152" width="5.5703125" style="1" customWidth="1"/>
    <col min="6153" max="6153" width="5.85546875" style="1" customWidth="1"/>
    <col min="6154" max="6154" width="5.42578125" style="1" customWidth="1"/>
    <col min="6155" max="6155" width="7" style="1" customWidth="1"/>
    <col min="6156" max="6156" width="9.7109375" style="1" customWidth="1"/>
    <col min="6157" max="6157" width="7.85546875" style="1" customWidth="1"/>
    <col min="6158" max="6158" width="7.28515625" style="1" customWidth="1"/>
    <col min="6159" max="6159" width="6.140625" style="1" customWidth="1"/>
    <col min="6160" max="6160" width="9.28515625" style="1" customWidth="1"/>
    <col min="6161" max="6161" width="8.5703125" style="1" customWidth="1"/>
    <col min="6162" max="6162" width="8.42578125" style="1" customWidth="1"/>
    <col min="6163" max="6163" width="7.42578125" style="1" customWidth="1"/>
    <col min="6164" max="6164" width="7.140625" style="1" customWidth="1"/>
    <col min="6165" max="6166" width="9.28515625" style="1" customWidth="1"/>
    <col min="6167" max="6167" width="8.28515625" style="1" customWidth="1"/>
    <col min="6168" max="6168" width="7.140625" style="1" customWidth="1"/>
    <col min="6169" max="6169" width="7.28515625" style="1" customWidth="1"/>
    <col min="6170" max="6170" width="9.7109375" style="1" customWidth="1"/>
    <col min="6171" max="6171" width="9.5703125" style="1" customWidth="1"/>
    <col min="6172" max="6172" width="8.5703125" style="1" customWidth="1"/>
    <col min="6173" max="6173" width="10.28515625" style="1" customWidth="1"/>
    <col min="6174" max="6174" width="8.140625" style="1" customWidth="1"/>
    <col min="6175" max="6175" width="9.5703125" style="1" customWidth="1"/>
    <col min="6176" max="6176" width="19.28515625" style="1" customWidth="1"/>
    <col min="6177" max="6177" width="9.140625" style="1"/>
    <col min="6178" max="6179" width="8" style="1" customWidth="1"/>
    <col min="6180" max="6180" width="7.28515625" style="1" customWidth="1"/>
    <col min="6181" max="6181" width="9.5703125" style="1" customWidth="1"/>
    <col min="6182" max="6182" width="9.140625" style="1"/>
    <col min="6183" max="6183" width="9.5703125" style="1" customWidth="1"/>
    <col min="6184" max="6184" width="8.5703125" style="1" customWidth="1"/>
    <col min="6185" max="6185" width="8.28515625" style="1" customWidth="1"/>
    <col min="6186" max="6186" width="7.85546875" style="1" customWidth="1"/>
    <col min="6187" max="6187" width="9.42578125" style="1" customWidth="1"/>
    <col min="6188" max="6188" width="8.5703125" style="1" customWidth="1"/>
    <col min="6189" max="6189" width="10.42578125" style="1" customWidth="1"/>
    <col min="6190" max="6191" width="7.140625" style="1" customWidth="1"/>
    <col min="6192" max="6192" width="9.7109375" style="1" customWidth="1"/>
    <col min="6193" max="6193" width="9.140625" style="1"/>
    <col min="6194" max="6194" width="7.5703125" style="1" customWidth="1"/>
    <col min="6195" max="6196" width="6.28515625" style="1" customWidth="1"/>
    <col min="6197" max="6198" width="9.140625" style="1"/>
    <col min="6199" max="6199" width="7.5703125" style="1" customWidth="1"/>
    <col min="6200" max="6201" width="6.28515625" style="1" customWidth="1"/>
    <col min="6202" max="6202" width="9.140625" style="1"/>
    <col min="6203" max="6203" width="8.28515625" style="1" customWidth="1"/>
    <col min="6204" max="6206" width="6.28515625" style="1" customWidth="1"/>
    <col min="6207" max="6207" width="8.42578125" style="1" customWidth="1"/>
    <col min="6208" max="6208" width="9.42578125" style="1" customWidth="1"/>
    <col min="6209" max="6209" width="9.5703125" style="1" bestFit="1" customWidth="1"/>
    <col min="6210" max="6400" width="9.140625" style="1"/>
    <col min="6401" max="6401" width="19.42578125" style="1" customWidth="1"/>
    <col min="6402" max="6402" width="7.7109375" style="1" customWidth="1"/>
    <col min="6403" max="6403" width="5.5703125" style="1" customWidth="1"/>
    <col min="6404" max="6404" width="9.42578125" style="1" customWidth="1"/>
    <col min="6405" max="6405" width="5.5703125" style="1" customWidth="1"/>
    <col min="6406" max="6406" width="7.7109375" style="1" customWidth="1"/>
    <col min="6407" max="6407" width="5.85546875" style="1" customWidth="1"/>
    <col min="6408" max="6408" width="5.5703125" style="1" customWidth="1"/>
    <col min="6409" max="6409" width="5.85546875" style="1" customWidth="1"/>
    <col min="6410" max="6410" width="5.42578125" style="1" customWidth="1"/>
    <col min="6411" max="6411" width="7" style="1" customWidth="1"/>
    <col min="6412" max="6412" width="9.7109375" style="1" customWidth="1"/>
    <col min="6413" max="6413" width="7.85546875" style="1" customWidth="1"/>
    <col min="6414" max="6414" width="7.28515625" style="1" customWidth="1"/>
    <col min="6415" max="6415" width="6.140625" style="1" customWidth="1"/>
    <col min="6416" max="6416" width="9.28515625" style="1" customWidth="1"/>
    <col min="6417" max="6417" width="8.5703125" style="1" customWidth="1"/>
    <col min="6418" max="6418" width="8.42578125" style="1" customWidth="1"/>
    <col min="6419" max="6419" width="7.42578125" style="1" customWidth="1"/>
    <col min="6420" max="6420" width="7.140625" style="1" customWidth="1"/>
    <col min="6421" max="6422" width="9.28515625" style="1" customWidth="1"/>
    <col min="6423" max="6423" width="8.28515625" style="1" customWidth="1"/>
    <col min="6424" max="6424" width="7.140625" style="1" customWidth="1"/>
    <col min="6425" max="6425" width="7.28515625" style="1" customWidth="1"/>
    <col min="6426" max="6426" width="9.7109375" style="1" customWidth="1"/>
    <col min="6427" max="6427" width="9.5703125" style="1" customWidth="1"/>
    <col min="6428" max="6428" width="8.5703125" style="1" customWidth="1"/>
    <col min="6429" max="6429" width="10.28515625" style="1" customWidth="1"/>
    <col min="6430" max="6430" width="8.140625" style="1" customWidth="1"/>
    <col min="6431" max="6431" width="9.5703125" style="1" customWidth="1"/>
    <col min="6432" max="6432" width="19.28515625" style="1" customWidth="1"/>
    <col min="6433" max="6433" width="9.140625" style="1"/>
    <col min="6434" max="6435" width="8" style="1" customWidth="1"/>
    <col min="6436" max="6436" width="7.28515625" style="1" customWidth="1"/>
    <col min="6437" max="6437" width="9.5703125" style="1" customWidth="1"/>
    <col min="6438" max="6438" width="9.140625" style="1"/>
    <col min="6439" max="6439" width="9.5703125" style="1" customWidth="1"/>
    <col min="6440" max="6440" width="8.5703125" style="1" customWidth="1"/>
    <col min="6441" max="6441" width="8.28515625" style="1" customWidth="1"/>
    <col min="6442" max="6442" width="7.85546875" style="1" customWidth="1"/>
    <col min="6443" max="6443" width="9.42578125" style="1" customWidth="1"/>
    <col min="6444" max="6444" width="8.5703125" style="1" customWidth="1"/>
    <col min="6445" max="6445" width="10.42578125" style="1" customWidth="1"/>
    <col min="6446" max="6447" width="7.140625" style="1" customWidth="1"/>
    <col min="6448" max="6448" width="9.7109375" style="1" customWidth="1"/>
    <col min="6449" max="6449" width="9.140625" style="1"/>
    <col min="6450" max="6450" width="7.5703125" style="1" customWidth="1"/>
    <col min="6451" max="6452" width="6.28515625" style="1" customWidth="1"/>
    <col min="6453" max="6454" width="9.140625" style="1"/>
    <col min="6455" max="6455" width="7.5703125" style="1" customWidth="1"/>
    <col min="6456" max="6457" width="6.28515625" style="1" customWidth="1"/>
    <col min="6458" max="6458" width="9.140625" style="1"/>
    <col min="6459" max="6459" width="8.28515625" style="1" customWidth="1"/>
    <col min="6460" max="6462" width="6.28515625" style="1" customWidth="1"/>
    <col min="6463" max="6463" width="8.42578125" style="1" customWidth="1"/>
    <col min="6464" max="6464" width="9.42578125" style="1" customWidth="1"/>
    <col min="6465" max="6465" width="9.5703125" style="1" bestFit="1" customWidth="1"/>
    <col min="6466" max="6656" width="9.140625" style="1"/>
    <col min="6657" max="6657" width="19.42578125" style="1" customWidth="1"/>
    <col min="6658" max="6658" width="7.7109375" style="1" customWidth="1"/>
    <col min="6659" max="6659" width="5.5703125" style="1" customWidth="1"/>
    <col min="6660" max="6660" width="9.42578125" style="1" customWidth="1"/>
    <col min="6661" max="6661" width="5.5703125" style="1" customWidth="1"/>
    <col min="6662" max="6662" width="7.7109375" style="1" customWidth="1"/>
    <col min="6663" max="6663" width="5.85546875" style="1" customWidth="1"/>
    <col min="6664" max="6664" width="5.5703125" style="1" customWidth="1"/>
    <col min="6665" max="6665" width="5.85546875" style="1" customWidth="1"/>
    <col min="6666" max="6666" width="5.42578125" style="1" customWidth="1"/>
    <col min="6667" max="6667" width="7" style="1" customWidth="1"/>
    <col min="6668" max="6668" width="9.7109375" style="1" customWidth="1"/>
    <col min="6669" max="6669" width="7.85546875" style="1" customWidth="1"/>
    <col min="6670" max="6670" width="7.28515625" style="1" customWidth="1"/>
    <col min="6671" max="6671" width="6.140625" style="1" customWidth="1"/>
    <col min="6672" max="6672" width="9.28515625" style="1" customWidth="1"/>
    <col min="6673" max="6673" width="8.5703125" style="1" customWidth="1"/>
    <col min="6674" max="6674" width="8.42578125" style="1" customWidth="1"/>
    <col min="6675" max="6675" width="7.42578125" style="1" customWidth="1"/>
    <col min="6676" max="6676" width="7.140625" style="1" customWidth="1"/>
    <col min="6677" max="6678" width="9.28515625" style="1" customWidth="1"/>
    <col min="6679" max="6679" width="8.28515625" style="1" customWidth="1"/>
    <col min="6680" max="6680" width="7.140625" style="1" customWidth="1"/>
    <col min="6681" max="6681" width="7.28515625" style="1" customWidth="1"/>
    <col min="6682" max="6682" width="9.7109375" style="1" customWidth="1"/>
    <col min="6683" max="6683" width="9.5703125" style="1" customWidth="1"/>
    <col min="6684" max="6684" width="8.5703125" style="1" customWidth="1"/>
    <col min="6685" max="6685" width="10.28515625" style="1" customWidth="1"/>
    <col min="6686" max="6686" width="8.140625" style="1" customWidth="1"/>
    <col min="6687" max="6687" width="9.5703125" style="1" customWidth="1"/>
    <col min="6688" max="6688" width="19.28515625" style="1" customWidth="1"/>
    <col min="6689" max="6689" width="9.140625" style="1"/>
    <col min="6690" max="6691" width="8" style="1" customWidth="1"/>
    <col min="6692" max="6692" width="7.28515625" style="1" customWidth="1"/>
    <col min="6693" max="6693" width="9.5703125" style="1" customWidth="1"/>
    <col min="6694" max="6694" width="9.140625" style="1"/>
    <col min="6695" max="6695" width="9.5703125" style="1" customWidth="1"/>
    <col min="6696" max="6696" width="8.5703125" style="1" customWidth="1"/>
    <col min="6697" max="6697" width="8.28515625" style="1" customWidth="1"/>
    <col min="6698" max="6698" width="7.85546875" style="1" customWidth="1"/>
    <col min="6699" max="6699" width="9.42578125" style="1" customWidth="1"/>
    <col min="6700" max="6700" width="8.5703125" style="1" customWidth="1"/>
    <col min="6701" max="6701" width="10.42578125" style="1" customWidth="1"/>
    <col min="6702" max="6703" width="7.140625" style="1" customWidth="1"/>
    <col min="6704" max="6704" width="9.7109375" style="1" customWidth="1"/>
    <col min="6705" max="6705" width="9.140625" style="1"/>
    <col min="6706" max="6706" width="7.5703125" style="1" customWidth="1"/>
    <col min="6707" max="6708" width="6.28515625" style="1" customWidth="1"/>
    <col min="6709" max="6710" width="9.140625" style="1"/>
    <col min="6711" max="6711" width="7.5703125" style="1" customWidth="1"/>
    <col min="6712" max="6713" width="6.28515625" style="1" customWidth="1"/>
    <col min="6714" max="6714" width="9.140625" style="1"/>
    <col min="6715" max="6715" width="8.28515625" style="1" customWidth="1"/>
    <col min="6716" max="6718" width="6.28515625" style="1" customWidth="1"/>
    <col min="6719" max="6719" width="8.42578125" style="1" customWidth="1"/>
    <col min="6720" max="6720" width="9.42578125" style="1" customWidth="1"/>
    <col min="6721" max="6721" width="9.5703125" style="1" bestFit="1" customWidth="1"/>
    <col min="6722" max="6912" width="9.140625" style="1"/>
    <col min="6913" max="6913" width="19.42578125" style="1" customWidth="1"/>
    <col min="6914" max="6914" width="7.7109375" style="1" customWidth="1"/>
    <col min="6915" max="6915" width="5.5703125" style="1" customWidth="1"/>
    <col min="6916" max="6916" width="9.42578125" style="1" customWidth="1"/>
    <col min="6917" max="6917" width="5.5703125" style="1" customWidth="1"/>
    <col min="6918" max="6918" width="7.7109375" style="1" customWidth="1"/>
    <col min="6919" max="6919" width="5.85546875" style="1" customWidth="1"/>
    <col min="6920" max="6920" width="5.5703125" style="1" customWidth="1"/>
    <col min="6921" max="6921" width="5.85546875" style="1" customWidth="1"/>
    <col min="6922" max="6922" width="5.42578125" style="1" customWidth="1"/>
    <col min="6923" max="6923" width="7" style="1" customWidth="1"/>
    <col min="6924" max="6924" width="9.7109375" style="1" customWidth="1"/>
    <col min="6925" max="6925" width="7.85546875" style="1" customWidth="1"/>
    <col min="6926" max="6926" width="7.28515625" style="1" customWidth="1"/>
    <col min="6927" max="6927" width="6.140625" style="1" customWidth="1"/>
    <col min="6928" max="6928" width="9.28515625" style="1" customWidth="1"/>
    <col min="6929" max="6929" width="8.5703125" style="1" customWidth="1"/>
    <col min="6930" max="6930" width="8.42578125" style="1" customWidth="1"/>
    <col min="6931" max="6931" width="7.42578125" style="1" customWidth="1"/>
    <col min="6932" max="6932" width="7.140625" style="1" customWidth="1"/>
    <col min="6933" max="6934" width="9.28515625" style="1" customWidth="1"/>
    <col min="6935" max="6935" width="8.28515625" style="1" customWidth="1"/>
    <col min="6936" max="6936" width="7.140625" style="1" customWidth="1"/>
    <col min="6937" max="6937" width="7.28515625" style="1" customWidth="1"/>
    <col min="6938" max="6938" width="9.7109375" style="1" customWidth="1"/>
    <col min="6939" max="6939" width="9.5703125" style="1" customWidth="1"/>
    <col min="6940" max="6940" width="8.5703125" style="1" customWidth="1"/>
    <col min="6941" max="6941" width="10.28515625" style="1" customWidth="1"/>
    <col min="6942" max="6942" width="8.140625" style="1" customWidth="1"/>
    <col min="6943" max="6943" width="9.5703125" style="1" customWidth="1"/>
    <col min="6944" max="6944" width="19.28515625" style="1" customWidth="1"/>
    <col min="6945" max="6945" width="9.140625" style="1"/>
    <col min="6946" max="6947" width="8" style="1" customWidth="1"/>
    <col min="6948" max="6948" width="7.28515625" style="1" customWidth="1"/>
    <col min="6949" max="6949" width="9.5703125" style="1" customWidth="1"/>
    <col min="6950" max="6950" width="9.140625" style="1"/>
    <col min="6951" max="6951" width="9.5703125" style="1" customWidth="1"/>
    <col min="6952" max="6952" width="8.5703125" style="1" customWidth="1"/>
    <col min="6953" max="6953" width="8.28515625" style="1" customWidth="1"/>
    <col min="6954" max="6954" width="7.85546875" style="1" customWidth="1"/>
    <col min="6955" max="6955" width="9.42578125" style="1" customWidth="1"/>
    <col min="6956" max="6956" width="8.5703125" style="1" customWidth="1"/>
    <col min="6957" max="6957" width="10.42578125" style="1" customWidth="1"/>
    <col min="6958" max="6959" width="7.140625" style="1" customWidth="1"/>
    <col min="6960" max="6960" width="9.7109375" style="1" customWidth="1"/>
    <col min="6961" max="6961" width="9.140625" style="1"/>
    <col min="6962" max="6962" width="7.5703125" style="1" customWidth="1"/>
    <col min="6963" max="6964" width="6.28515625" style="1" customWidth="1"/>
    <col min="6965" max="6966" width="9.140625" style="1"/>
    <col min="6967" max="6967" width="7.5703125" style="1" customWidth="1"/>
    <col min="6968" max="6969" width="6.28515625" style="1" customWidth="1"/>
    <col min="6970" max="6970" width="9.140625" style="1"/>
    <col min="6971" max="6971" width="8.28515625" style="1" customWidth="1"/>
    <col min="6972" max="6974" width="6.28515625" style="1" customWidth="1"/>
    <col min="6975" max="6975" width="8.42578125" style="1" customWidth="1"/>
    <col min="6976" max="6976" width="9.42578125" style="1" customWidth="1"/>
    <col min="6977" max="6977" width="9.5703125" style="1" bestFit="1" customWidth="1"/>
    <col min="6978" max="7168" width="9.140625" style="1"/>
    <col min="7169" max="7169" width="19.42578125" style="1" customWidth="1"/>
    <col min="7170" max="7170" width="7.7109375" style="1" customWidth="1"/>
    <col min="7171" max="7171" width="5.5703125" style="1" customWidth="1"/>
    <col min="7172" max="7172" width="9.42578125" style="1" customWidth="1"/>
    <col min="7173" max="7173" width="5.5703125" style="1" customWidth="1"/>
    <col min="7174" max="7174" width="7.7109375" style="1" customWidth="1"/>
    <col min="7175" max="7175" width="5.85546875" style="1" customWidth="1"/>
    <col min="7176" max="7176" width="5.5703125" style="1" customWidth="1"/>
    <col min="7177" max="7177" width="5.85546875" style="1" customWidth="1"/>
    <col min="7178" max="7178" width="5.42578125" style="1" customWidth="1"/>
    <col min="7179" max="7179" width="7" style="1" customWidth="1"/>
    <col min="7180" max="7180" width="9.7109375" style="1" customWidth="1"/>
    <col min="7181" max="7181" width="7.85546875" style="1" customWidth="1"/>
    <col min="7182" max="7182" width="7.28515625" style="1" customWidth="1"/>
    <col min="7183" max="7183" width="6.140625" style="1" customWidth="1"/>
    <col min="7184" max="7184" width="9.28515625" style="1" customWidth="1"/>
    <col min="7185" max="7185" width="8.5703125" style="1" customWidth="1"/>
    <col min="7186" max="7186" width="8.42578125" style="1" customWidth="1"/>
    <col min="7187" max="7187" width="7.42578125" style="1" customWidth="1"/>
    <col min="7188" max="7188" width="7.140625" style="1" customWidth="1"/>
    <col min="7189" max="7190" width="9.28515625" style="1" customWidth="1"/>
    <col min="7191" max="7191" width="8.28515625" style="1" customWidth="1"/>
    <col min="7192" max="7192" width="7.140625" style="1" customWidth="1"/>
    <col min="7193" max="7193" width="7.28515625" style="1" customWidth="1"/>
    <col min="7194" max="7194" width="9.7109375" style="1" customWidth="1"/>
    <col min="7195" max="7195" width="9.5703125" style="1" customWidth="1"/>
    <col min="7196" max="7196" width="8.5703125" style="1" customWidth="1"/>
    <col min="7197" max="7197" width="10.28515625" style="1" customWidth="1"/>
    <col min="7198" max="7198" width="8.140625" style="1" customWidth="1"/>
    <col min="7199" max="7199" width="9.5703125" style="1" customWidth="1"/>
    <col min="7200" max="7200" width="19.28515625" style="1" customWidth="1"/>
    <col min="7201" max="7201" width="9.140625" style="1"/>
    <col min="7202" max="7203" width="8" style="1" customWidth="1"/>
    <col min="7204" max="7204" width="7.28515625" style="1" customWidth="1"/>
    <col min="7205" max="7205" width="9.5703125" style="1" customWidth="1"/>
    <col min="7206" max="7206" width="9.140625" style="1"/>
    <col min="7207" max="7207" width="9.5703125" style="1" customWidth="1"/>
    <col min="7208" max="7208" width="8.5703125" style="1" customWidth="1"/>
    <col min="7209" max="7209" width="8.28515625" style="1" customWidth="1"/>
    <col min="7210" max="7210" width="7.85546875" style="1" customWidth="1"/>
    <col min="7211" max="7211" width="9.42578125" style="1" customWidth="1"/>
    <col min="7212" max="7212" width="8.5703125" style="1" customWidth="1"/>
    <col min="7213" max="7213" width="10.42578125" style="1" customWidth="1"/>
    <col min="7214" max="7215" width="7.140625" style="1" customWidth="1"/>
    <col min="7216" max="7216" width="9.7109375" style="1" customWidth="1"/>
    <col min="7217" max="7217" width="9.140625" style="1"/>
    <col min="7218" max="7218" width="7.5703125" style="1" customWidth="1"/>
    <col min="7219" max="7220" width="6.28515625" style="1" customWidth="1"/>
    <col min="7221" max="7222" width="9.140625" style="1"/>
    <col min="7223" max="7223" width="7.5703125" style="1" customWidth="1"/>
    <col min="7224" max="7225" width="6.28515625" style="1" customWidth="1"/>
    <col min="7226" max="7226" width="9.140625" style="1"/>
    <col min="7227" max="7227" width="8.28515625" style="1" customWidth="1"/>
    <col min="7228" max="7230" width="6.28515625" style="1" customWidth="1"/>
    <col min="7231" max="7231" width="8.42578125" style="1" customWidth="1"/>
    <col min="7232" max="7232" width="9.42578125" style="1" customWidth="1"/>
    <col min="7233" max="7233" width="9.5703125" style="1" bestFit="1" customWidth="1"/>
    <col min="7234" max="7424" width="9.140625" style="1"/>
    <col min="7425" max="7425" width="19.42578125" style="1" customWidth="1"/>
    <col min="7426" max="7426" width="7.7109375" style="1" customWidth="1"/>
    <col min="7427" max="7427" width="5.5703125" style="1" customWidth="1"/>
    <col min="7428" max="7428" width="9.42578125" style="1" customWidth="1"/>
    <col min="7429" max="7429" width="5.5703125" style="1" customWidth="1"/>
    <col min="7430" max="7430" width="7.7109375" style="1" customWidth="1"/>
    <col min="7431" max="7431" width="5.85546875" style="1" customWidth="1"/>
    <col min="7432" max="7432" width="5.5703125" style="1" customWidth="1"/>
    <col min="7433" max="7433" width="5.85546875" style="1" customWidth="1"/>
    <col min="7434" max="7434" width="5.42578125" style="1" customWidth="1"/>
    <col min="7435" max="7435" width="7" style="1" customWidth="1"/>
    <col min="7436" max="7436" width="9.7109375" style="1" customWidth="1"/>
    <col min="7437" max="7437" width="7.85546875" style="1" customWidth="1"/>
    <col min="7438" max="7438" width="7.28515625" style="1" customWidth="1"/>
    <col min="7439" max="7439" width="6.140625" style="1" customWidth="1"/>
    <col min="7440" max="7440" width="9.28515625" style="1" customWidth="1"/>
    <col min="7441" max="7441" width="8.5703125" style="1" customWidth="1"/>
    <col min="7442" max="7442" width="8.42578125" style="1" customWidth="1"/>
    <col min="7443" max="7443" width="7.42578125" style="1" customWidth="1"/>
    <col min="7444" max="7444" width="7.140625" style="1" customWidth="1"/>
    <col min="7445" max="7446" width="9.28515625" style="1" customWidth="1"/>
    <col min="7447" max="7447" width="8.28515625" style="1" customWidth="1"/>
    <col min="7448" max="7448" width="7.140625" style="1" customWidth="1"/>
    <col min="7449" max="7449" width="7.28515625" style="1" customWidth="1"/>
    <col min="7450" max="7450" width="9.7109375" style="1" customWidth="1"/>
    <col min="7451" max="7451" width="9.5703125" style="1" customWidth="1"/>
    <col min="7452" max="7452" width="8.5703125" style="1" customWidth="1"/>
    <col min="7453" max="7453" width="10.28515625" style="1" customWidth="1"/>
    <col min="7454" max="7454" width="8.140625" style="1" customWidth="1"/>
    <col min="7455" max="7455" width="9.5703125" style="1" customWidth="1"/>
    <col min="7456" max="7456" width="19.28515625" style="1" customWidth="1"/>
    <col min="7457" max="7457" width="9.140625" style="1"/>
    <col min="7458" max="7459" width="8" style="1" customWidth="1"/>
    <col min="7460" max="7460" width="7.28515625" style="1" customWidth="1"/>
    <col min="7461" max="7461" width="9.5703125" style="1" customWidth="1"/>
    <col min="7462" max="7462" width="9.140625" style="1"/>
    <col min="7463" max="7463" width="9.5703125" style="1" customWidth="1"/>
    <col min="7464" max="7464" width="8.5703125" style="1" customWidth="1"/>
    <col min="7465" max="7465" width="8.28515625" style="1" customWidth="1"/>
    <col min="7466" max="7466" width="7.85546875" style="1" customWidth="1"/>
    <col min="7467" max="7467" width="9.42578125" style="1" customWidth="1"/>
    <col min="7468" max="7468" width="8.5703125" style="1" customWidth="1"/>
    <col min="7469" max="7469" width="10.42578125" style="1" customWidth="1"/>
    <col min="7470" max="7471" width="7.140625" style="1" customWidth="1"/>
    <col min="7472" max="7472" width="9.7109375" style="1" customWidth="1"/>
    <col min="7473" max="7473" width="9.140625" style="1"/>
    <col min="7474" max="7474" width="7.5703125" style="1" customWidth="1"/>
    <col min="7475" max="7476" width="6.28515625" style="1" customWidth="1"/>
    <col min="7477" max="7478" width="9.140625" style="1"/>
    <col min="7479" max="7479" width="7.5703125" style="1" customWidth="1"/>
    <col min="7480" max="7481" width="6.28515625" style="1" customWidth="1"/>
    <col min="7482" max="7482" width="9.140625" style="1"/>
    <col min="7483" max="7483" width="8.28515625" style="1" customWidth="1"/>
    <col min="7484" max="7486" width="6.28515625" style="1" customWidth="1"/>
    <col min="7487" max="7487" width="8.42578125" style="1" customWidth="1"/>
    <col min="7488" max="7488" width="9.42578125" style="1" customWidth="1"/>
    <col min="7489" max="7489" width="9.5703125" style="1" bestFit="1" customWidth="1"/>
    <col min="7490" max="7680" width="9.140625" style="1"/>
    <col min="7681" max="7681" width="19.42578125" style="1" customWidth="1"/>
    <col min="7682" max="7682" width="7.7109375" style="1" customWidth="1"/>
    <col min="7683" max="7683" width="5.5703125" style="1" customWidth="1"/>
    <col min="7684" max="7684" width="9.42578125" style="1" customWidth="1"/>
    <col min="7685" max="7685" width="5.5703125" style="1" customWidth="1"/>
    <col min="7686" max="7686" width="7.7109375" style="1" customWidth="1"/>
    <col min="7687" max="7687" width="5.85546875" style="1" customWidth="1"/>
    <col min="7688" max="7688" width="5.5703125" style="1" customWidth="1"/>
    <col min="7689" max="7689" width="5.85546875" style="1" customWidth="1"/>
    <col min="7690" max="7690" width="5.42578125" style="1" customWidth="1"/>
    <col min="7691" max="7691" width="7" style="1" customWidth="1"/>
    <col min="7692" max="7692" width="9.7109375" style="1" customWidth="1"/>
    <col min="7693" max="7693" width="7.85546875" style="1" customWidth="1"/>
    <col min="7694" max="7694" width="7.28515625" style="1" customWidth="1"/>
    <col min="7695" max="7695" width="6.140625" style="1" customWidth="1"/>
    <col min="7696" max="7696" width="9.28515625" style="1" customWidth="1"/>
    <col min="7697" max="7697" width="8.5703125" style="1" customWidth="1"/>
    <col min="7698" max="7698" width="8.42578125" style="1" customWidth="1"/>
    <col min="7699" max="7699" width="7.42578125" style="1" customWidth="1"/>
    <col min="7700" max="7700" width="7.140625" style="1" customWidth="1"/>
    <col min="7701" max="7702" width="9.28515625" style="1" customWidth="1"/>
    <col min="7703" max="7703" width="8.28515625" style="1" customWidth="1"/>
    <col min="7704" max="7704" width="7.140625" style="1" customWidth="1"/>
    <col min="7705" max="7705" width="7.28515625" style="1" customWidth="1"/>
    <col min="7706" max="7706" width="9.7109375" style="1" customWidth="1"/>
    <col min="7707" max="7707" width="9.5703125" style="1" customWidth="1"/>
    <col min="7708" max="7708" width="8.5703125" style="1" customWidth="1"/>
    <col min="7709" max="7709" width="10.28515625" style="1" customWidth="1"/>
    <col min="7710" max="7710" width="8.140625" style="1" customWidth="1"/>
    <col min="7711" max="7711" width="9.5703125" style="1" customWidth="1"/>
    <col min="7712" max="7712" width="19.28515625" style="1" customWidth="1"/>
    <col min="7713" max="7713" width="9.140625" style="1"/>
    <col min="7714" max="7715" width="8" style="1" customWidth="1"/>
    <col min="7716" max="7716" width="7.28515625" style="1" customWidth="1"/>
    <col min="7717" max="7717" width="9.5703125" style="1" customWidth="1"/>
    <col min="7718" max="7718" width="9.140625" style="1"/>
    <col min="7719" max="7719" width="9.5703125" style="1" customWidth="1"/>
    <col min="7720" max="7720" width="8.5703125" style="1" customWidth="1"/>
    <col min="7721" max="7721" width="8.28515625" style="1" customWidth="1"/>
    <col min="7722" max="7722" width="7.85546875" style="1" customWidth="1"/>
    <col min="7723" max="7723" width="9.42578125" style="1" customWidth="1"/>
    <col min="7724" max="7724" width="8.5703125" style="1" customWidth="1"/>
    <col min="7725" max="7725" width="10.42578125" style="1" customWidth="1"/>
    <col min="7726" max="7727" width="7.140625" style="1" customWidth="1"/>
    <col min="7728" max="7728" width="9.7109375" style="1" customWidth="1"/>
    <col min="7729" max="7729" width="9.140625" style="1"/>
    <col min="7730" max="7730" width="7.5703125" style="1" customWidth="1"/>
    <col min="7731" max="7732" width="6.28515625" style="1" customWidth="1"/>
    <col min="7733" max="7734" width="9.140625" style="1"/>
    <col min="7735" max="7735" width="7.5703125" style="1" customWidth="1"/>
    <col min="7736" max="7737" width="6.28515625" style="1" customWidth="1"/>
    <col min="7738" max="7738" width="9.140625" style="1"/>
    <col min="7739" max="7739" width="8.28515625" style="1" customWidth="1"/>
    <col min="7740" max="7742" width="6.28515625" style="1" customWidth="1"/>
    <col min="7743" max="7743" width="8.42578125" style="1" customWidth="1"/>
    <col min="7744" max="7744" width="9.42578125" style="1" customWidth="1"/>
    <col min="7745" max="7745" width="9.5703125" style="1" bestFit="1" customWidth="1"/>
    <col min="7746" max="7936" width="9.140625" style="1"/>
    <col min="7937" max="7937" width="19.42578125" style="1" customWidth="1"/>
    <col min="7938" max="7938" width="7.7109375" style="1" customWidth="1"/>
    <col min="7939" max="7939" width="5.5703125" style="1" customWidth="1"/>
    <col min="7940" max="7940" width="9.42578125" style="1" customWidth="1"/>
    <col min="7941" max="7941" width="5.5703125" style="1" customWidth="1"/>
    <col min="7942" max="7942" width="7.7109375" style="1" customWidth="1"/>
    <col min="7943" max="7943" width="5.85546875" style="1" customWidth="1"/>
    <col min="7944" max="7944" width="5.5703125" style="1" customWidth="1"/>
    <col min="7945" max="7945" width="5.85546875" style="1" customWidth="1"/>
    <col min="7946" max="7946" width="5.42578125" style="1" customWidth="1"/>
    <col min="7947" max="7947" width="7" style="1" customWidth="1"/>
    <col min="7948" max="7948" width="9.7109375" style="1" customWidth="1"/>
    <col min="7949" max="7949" width="7.85546875" style="1" customWidth="1"/>
    <col min="7950" max="7950" width="7.28515625" style="1" customWidth="1"/>
    <col min="7951" max="7951" width="6.140625" style="1" customWidth="1"/>
    <col min="7952" max="7952" width="9.28515625" style="1" customWidth="1"/>
    <col min="7953" max="7953" width="8.5703125" style="1" customWidth="1"/>
    <col min="7954" max="7954" width="8.42578125" style="1" customWidth="1"/>
    <col min="7955" max="7955" width="7.42578125" style="1" customWidth="1"/>
    <col min="7956" max="7956" width="7.140625" style="1" customWidth="1"/>
    <col min="7957" max="7958" width="9.28515625" style="1" customWidth="1"/>
    <col min="7959" max="7959" width="8.28515625" style="1" customWidth="1"/>
    <col min="7960" max="7960" width="7.140625" style="1" customWidth="1"/>
    <col min="7961" max="7961" width="7.28515625" style="1" customWidth="1"/>
    <col min="7962" max="7962" width="9.7109375" style="1" customWidth="1"/>
    <col min="7963" max="7963" width="9.5703125" style="1" customWidth="1"/>
    <col min="7964" max="7964" width="8.5703125" style="1" customWidth="1"/>
    <col min="7965" max="7965" width="10.28515625" style="1" customWidth="1"/>
    <col min="7966" max="7966" width="8.140625" style="1" customWidth="1"/>
    <col min="7967" max="7967" width="9.5703125" style="1" customWidth="1"/>
    <col min="7968" max="7968" width="19.28515625" style="1" customWidth="1"/>
    <col min="7969" max="7969" width="9.140625" style="1"/>
    <col min="7970" max="7971" width="8" style="1" customWidth="1"/>
    <col min="7972" max="7972" width="7.28515625" style="1" customWidth="1"/>
    <col min="7973" max="7973" width="9.5703125" style="1" customWidth="1"/>
    <col min="7974" max="7974" width="9.140625" style="1"/>
    <col min="7975" max="7975" width="9.5703125" style="1" customWidth="1"/>
    <col min="7976" max="7976" width="8.5703125" style="1" customWidth="1"/>
    <col min="7977" max="7977" width="8.28515625" style="1" customWidth="1"/>
    <col min="7978" max="7978" width="7.85546875" style="1" customWidth="1"/>
    <col min="7979" max="7979" width="9.42578125" style="1" customWidth="1"/>
    <col min="7980" max="7980" width="8.5703125" style="1" customWidth="1"/>
    <col min="7981" max="7981" width="10.42578125" style="1" customWidth="1"/>
    <col min="7982" max="7983" width="7.140625" style="1" customWidth="1"/>
    <col min="7984" max="7984" width="9.7109375" style="1" customWidth="1"/>
    <col min="7985" max="7985" width="9.140625" style="1"/>
    <col min="7986" max="7986" width="7.5703125" style="1" customWidth="1"/>
    <col min="7987" max="7988" width="6.28515625" style="1" customWidth="1"/>
    <col min="7989" max="7990" width="9.140625" style="1"/>
    <col min="7991" max="7991" width="7.5703125" style="1" customWidth="1"/>
    <col min="7992" max="7993" width="6.28515625" style="1" customWidth="1"/>
    <col min="7994" max="7994" width="9.140625" style="1"/>
    <col min="7995" max="7995" width="8.28515625" style="1" customWidth="1"/>
    <col min="7996" max="7998" width="6.28515625" style="1" customWidth="1"/>
    <col min="7999" max="7999" width="8.42578125" style="1" customWidth="1"/>
    <col min="8000" max="8000" width="9.42578125" style="1" customWidth="1"/>
    <col min="8001" max="8001" width="9.5703125" style="1" bestFit="1" customWidth="1"/>
    <col min="8002" max="8192" width="9.140625" style="1"/>
    <col min="8193" max="8193" width="19.42578125" style="1" customWidth="1"/>
    <col min="8194" max="8194" width="7.7109375" style="1" customWidth="1"/>
    <col min="8195" max="8195" width="5.5703125" style="1" customWidth="1"/>
    <col min="8196" max="8196" width="9.42578125" style="1" customWidth="1"/>
    <col min="8197" max="8197" width="5.5703125" style="1" customWidth="1"/>
    <col min="8198" max="8198" width="7.7109375" style="1" customWidth="1"/>
    <col min="8199" max="8199" width="5.85546875" style="1" customWidth="1"/>
    <col min="8200" max="8200" width="5.5703125" style="1" customWidth="1"/>
    <col min="8201" max="8201" width="5.85546875" style="1" customWidth="1"/>
    <col min="8202" max="8202" width="5.42578125" style="1" customWidth="1"/>
    <col min="8203" max="8203" width="7" style="1" customWidth="1"/>
    <col min="8204" max="8204" width="9.7109375" style="1" customWidth="1"/>
    <col min="8205" max="8205" width="7.85546875" style="1" customWidth="1"/>
    <col min="8206" max="8206" width="7.28515625" style="1" customWidth="1"/>
    <col min="8207" max="8207" width="6.140625" style="1" customWidth="1"/>
    <col min="8208" max="8208" width="9.28515625" style="1" customWidth="1"/>
    <col min="8209" max="8209" width="8.5703125" style="1" customWidth="1"/>
    <col min="8210" max="8210" width="8.42578125" style="1" customWidth="1"/>
    <col min="8211" max="8211" width="7.42578125" style="1" customWidth="1"/>
    <col min="8212" max="8212" width="7.140625" style="1" customWidth="1"/>
    <col min="8213" max="8214" width="9.28515625" style="1" customWidth="1"/>
    <col min="8215" max="8215" width="8.28515625" style="1" customWidth="1"/>
    <col min="8216" max="8216" width="7.140625" style="1" customWidth="1"/>
    <col min="8217" max="8217" width="7.28515625" style="1" customWidth="1"/>
    <col min="8218" max="8218" width="9.7109375" style="1" customWidth="1"/>
    <col min="8219" max="8219" width="9.5703125" style="1" customWidth="1"/>
    <col min="8220" max="8220" width="8.5703125" style="1" customWidth="1"/>
    <col min="8221" max="8221" width="10.28515625" style="1" customWidth="1"/>
    <col min="8222" max="8222" width="8.140625" style="1" customWidth="1"/>
    <col min="8223" max="8223" width="9.5703125" style="1" customWidth="1"/>
    <col min="8224" max="8224" width="19.28515625" style="1" customWidth="1"/>
    <col min="8225" max="8225" width="9.140625" style="1"/>
    <col min="8226" max="8227" width="8" style="1" customWidth="1"/>
    <col min="8228" max="8228" width="7.28515625" style="1" customWidth="1"/>
    <col min="8229" max="8229" width="9.5703125" style="1" customWidth="1"/>
    <col min="8230" max="8230" width="9.140625" style="1"/>
    <col min="8231" max="8231" width="9.5703125" style="1" customWidth="1"/>
    <col min="8232" max="8232" width="8.5703125" style="1" customWidth="1"/>
    <col min="8233" max="8233" width="8.28515625" style="1" customWidth="1"/>
    <col min="8234" max="8234" width="7.85546875" style="1" customWidth="1"/>
    <col min="8235" max="8235" width="9.42578125" style="1" customWidth="1"/>
    <col min="8236" max="8236" width="8.5703125" style="1" customWidth="1"/>
    <col min="8237" max="8237" width="10.42578125" style="1" customWidth="1"/>
    <col min="8238" max="8239" width="7.140625" style="1" customWidth="1"/>
    <col min="8240" max="8240" width="9.7109375" style="1" customWidth="1"/>
    <col min="8241" max="8241" width="9.140625" style="1"/>
    <col min="8242" max="8242" width="7.5703125" style="1" customWidth="1"/>
    <col min="8243" max="8244" width="6.28515625" style="1" customWidth="1"/>
    <col min="8245" max="8246" width="9.140625" style="1"/>
    <col min="8247" max="8247" width="7.5703125" style="1" customWidth="1"/>
    <col min="8248" max="8249" width="6.28515625" style="1" customWidth="1"/>
    <col min="8250" max="8250" width="9.140625" style="1"/>
    <col min="8251" max="8251" width="8.28515625" style="1" customWidth="1"/>
    <col min="8252" max="8254" width="6.28515625" style="1" customWidth="1"/>
    <col min="8255" max="8255" width="8.42578125" style="1" customWidth="1"/>
    <col min="8256" max="8256" width="9.42578125" style="1" customWidth="1"/>
    <col min="8257" max="8257" width="9.5703125" style="1" bestFit="1" customWidth="1"/>
    <col min="8258" max="8448" width="9.140625" style="1"/>
    <col min="8449" max="8449" width="19.42578125" style="1" customWidth="1"/>
    <col min="8450" max="8450" width="7.7109375" style="1" customWidth="1"/>
    <col min="8451" max="8451" width="5.5703125" style="1" customWidth="1"/>
    <col min="8452" max="8452" width="9.42578125" style="1" customWidth="1"/>
    <col min="8453" max="8453" width="5.5703125" style="1" customWidth="1"/>
    <col min="8454" max="8454" width="7.7109375" style="1" customWidth="1"/>
    <col min="8455" max="8455" width="5.85546875" style="1" customWidth="1"/>
    <col min="8456" max="8456" width="5.5703125" style="1" customWidth="1"/>
    <col min="8457" max="8457" width="5.85546875" style="1" customWidth="1"/>
    <col min="8458" max="8458" width="5.42578125" style="1" customWidth="1"/>
    <col min="8459" max="8459" width="7" style="1" customWidth="1"/>
    <col min="8460" max="8460" width="9.7109375" style="1" customWidth="1"/>
    <col min="8461" max="8461" width="7.85546875" style="1" customWidth="1"/>
    <col min="8462" max="8462" width="7.28515625" style="1" customWidth="1"/>
    <col min="8463" max="8463" width="6.140625" style="1" customWidth="1"/>
    <col min="8464" max="8464" width="9.28515625" style="1" customWidth="1"/>
    <col min="8465" max="8465" width="8.5703125" style="1" customWidth="1"/>
    <col min="8466" max="8466" width="8.42578125" style="1" customWidth="1"/>
    <col min="8467" max="8467" width="7.42578125" style="1" customWidth="1"/>
    <col min="8468" max="8468" width="7.140625" style="1" customWidth="1"/>
    <col min="8469" max="8470" width="9.28515625" style="1" customWidth="1"/>
    <col min="8471" max="8471" width="8.28515625" style="1" customWidth="1"/>
    <col min="8472" max="8472" width="7.140625" style="1" customWidth="1"/>
    <col min="8473" max="8473" width="7.28515625" style="1" customWidth="1"/>
    <col min="8474" max="8474" width="9.7109375" style="1" customWidth="1"/>
    <col min="8475" max="8475" width="9.5703125" style="1" customWidth="1"/>
    <col min="8476" max="8476" width="8.5703125" style="1" customWidth="1"/>
    <col min="8477" max="8477" width="10.28515625" style="1" customWidth="1"/>
    <col min="8478" max="8478" width="8.140625" style="1" customWidth="1"/>
    <col min="8479" max="8479" width="9.5703125" style="1" customWidth="1"/>
    <col min="8480" max="8480" width="19.28515625" style="1" customWidth="1"/>
    <col min="8481" max="8481" width="9.140625" style="1"/>
    <col min="8482" max="8483" width="8" style="1" customWidth="1"/>
    <col min="8484" max="8484" width="7.28515625" style="1" customWidth="1"/>
    <col min="8485" max="8485" width="9.5703125" style="1" customWidth="1"/>
    <col min="8486" max="8486" width="9.140625" style="1"/>
    <col min="8487" max="8487" width="9.5703125" style="1" customWidth="1"/>
    <col min="8488" max="8488" width="8.5703125" style="1" customWidth="1"/>
    <col min="8489" max="8489" width="8.28515625" style="1" customWidth="1"/>
    <col min="8490" max="8490" width="7.85546875" style="1" customWidth="1"/>
    <col min="8491" max="8491" width="9.42578125" style="1" customWidth="1"/>
    <col min="8492" max="8492" width="8.5703125" style="1" customWidth="1"/>
    <col min="8493" max="8493" width="10.42578125" style="1" customWidth="1"/>
    <col min="8494" max="8495" width="7.140625" style="1" customWidth="1"/>
    <col min="8496" max="8496" width="9.7109375" style="1" customWidth="1"/>
    <col min="8497" max="8497" width="9.140625" style="1"/>
    <col min="8498" max="8498" width="7.5703125" style="1" customWidth="1"/>
    <col min="8499" max="8500" width="6.28515625" style="1" customWidth="1"/>
    <col min="8501" max="8502" width="9.140625" style="1"/>
    <col min="8503" max="8503" width="7.5703125" style="1" customWidth="1"/>
    <col min="8504" max="8505" width="6.28515625" style="1" customWidth="1"/>
    <col min="8506" max="8506" width="9.140625" style="1"/>
    <col min="8507" max="8507" width="8.28515625" style="1" customWidth="1"/>
    <col min="8508" max="8510" width="6.28515625" style="1" customWidth="1"/>
    <col min="8511" max="8511" width="8.42578125" style="1" customWidth="1"/>
    <col min="8512" max="8512" width="9.42578125" style="1" customWidth="1"/>
    <col min="8513" max="8513" width="9.5703125" style="1" bestFit="1" customWidth="1"/>
    <col min="8514" max="8704" width="9.140625" style="1"/>
    <col min="8705" max="8705" width="19.42578125" style="1" customWidth="1"/>
    <col min="8706" max="8706" width="7.7109375" style="1" customWidth="1"/>
    <col min="8707" max="8707" width="5.5703125" style="1" customWidth="1"/>
    <col min="8708" max="8708" width="9.42578125" style="1" customWidth="1"/>
    <col min="8709" max="8709" width="5.5703125" style="1" customWidth="1"/>
    <col min="8710" max="8710" width="7.7109375" style="1" customWidth="1"/>
    <col min="8711" max="8711" width="5.85546875" style="1" customWidth="1"/>
    <col min="8712" max="8712" width="5.5703125" style="1" customWidth="1"/>
    <col min="8713" max="8713" width="5.85546875" style="1" customWidth="1"/>
    <col min="8714" max="8714" width="5.42578125" style="1" customWidth="1"/>
    <col min="8715" max="8715" width="7" style="1" customWidth="1"/>
    <col min="8716" max="8716" width="9.7109375" style="1" customWidth="1"/>
    <col min="8717" max="8717" width="7.85546875" style="1" customWidth="1"/>
    <col min="8718" max="8718" width="7.28515625" style="1" customWidth="1"/>
    <col min="8719" max="8719" width="6.140625" style="1" customWidth="1"/>
    <col min="8720" max="8720" width="9.28515625" style="1" customWidth="1"/>
    <col min="8721" max="8721" width="8.5703125" style="1" customWidth="1"/>
    <col min="8722" max="8722" width="8.42578125" style="1" customWidth="1"/>
    <col min="8723" max="8723" width="7.42578125" style="1" customWidth="1"/>
    <col min="8724" max="8724" width="7.140625" style="1" customWidth="1"/>
    <col min="8725" max="8726" width="9.28515625" style="1" customWidth="1"/>
    <col min="8727" max="8727" width="8.28515625" style="1" customWidth="1"/>
    <col min="8728" max="8728" width="7.140625" style="1" customWidth="1"/>
    <col min="8729" max="8729" width="7.28515625" style="1" customWidth="1"/>
    <col min="8730" max="8730" width="9.7109375" style="1" customWidth="1"/>
    <col min="8731" max="8731" width="9.5703125" style="1" customWidth="1"/>
    <col min="8732" max="8732" width="8.5703125" style="1" customWidth="1"/>
    <col min="8733" max="8733" width="10.28515625" style="1" customWidth="1"/>
    <col min="8734" max="8734" width="8.140625" style="1" customWidth="1"/>
    <col min="8735" max="8735" width="9.5703125" style="1" customWidth="1"/>
    <col min="8736" max="8736" width="19.28515625" style="1" customWidth="1"/>
    <col min="8737" max="8737" width="9.140625" style="1"/>
    <col min="8738" max="8739" width="8" style="1" customWidth="1"/>
    <col min="8740" max="8740" width="7.28515625" style="1" customWidth="1"/>
    <col min="8741" max="8741" width="9.5703125" style="1" customWidth="1"/>
    <col min="8742" max="8742" width="9.140625" style="1"/>
    <col min="8743" max="8743" width="9.5703125" style="1" customWidth="1"/>
    <col min="8744" max="8744" width="8.5703125" style="1" customWidth="1"/>
    <col min="8745" max="8745" width="8.28515625" style="1" customWidth="1"/>
    <col min="8746" max="8746" width="7.85546875" style="1" customWidth="1"/>
    <col min="8747" max="8747" width="9.42578125" style="1" customWidth="1"/>
    <col min="8748" max="8748" width="8.5703125" style="1" customWidth="1"/>
    <col min="8749" max="8749" width="10.42578125" style="1" customWidth="1"/>
    <col min="8750" max="8751" width="7.140625" style="1" customWidth="1"/>
    <col min="8752" max="8752" width="9.7109375" style="1" customWidth="1"/>
    <col min="8753" max="8753" width="9.140625" style="1"/>
    <col min="8754" max="8754" width="7.5703125" style="1" customWidth="1"/>
    <col min="8755" max="8756" width="6.28515625" style="1" customWidth="1"/>
    <col min="8757" max="8758" width="9.140625" style="1"/>
    <col min="8759" max="8759" width="7.5703125" style="1" customWidth="1"/>
    <col min="8760" max="8761" width="6.28515625" style="1" customWidth="1"/>
    <col min="8762" max="8762" width="9.140625" style="1"/>
    <col min="8763" max="8763" width="8.28515625" style="1" customWidth="1"/>
    <col min="8764" max="8766" width="6.28515625" style="1" customWidth="1"/>
    <col min="8767" max="8767" width="8.42578125" style="1" customWidth="1"/>
    <col min="8768" max="8768" width="9.42578125" style="1" customWidth="1"/>
    <col min="8769" max="8769" width="9.5703125" style="1" bestFit="1" customWidth="1"/>
    <col min="8770" max="8960" width="9.140625" style="1"/>
    <col min="8961" max="8961" width="19.42578125" style="1" customWidth="1"/>
    <col min="8962" max="8962" width="7.7109375" style="1" customWidth="1"/>
    <col min="8963" max="8963" width="5.5703125" style="1" customWidth="1"/>
    <col min="8964" max="8964" width="9.42578125" style="1" customWidth="1"/>
    <col min="8965" max="8965" width="5.5703125" style="1" customWidth="1"/>
    <col min="8966" max="8966" width="7.7109375" style="1" customWidth="1"/>
    <col min="8967" max="8967" width="5.85546875" style="1" customWidth="1"/>
    <col min="8968" max="8968" width="5.5703125" style="1" customWidth="1"/>
    <col min="8969" max="8969" width="5.85546875" style="1" customWidth="1"/>
    <col min="8970" max="8970" width="5.42578125" style="1" customWidth="1"/>
    <col min="8971" max="8971" width="7" style="1" customWidth="1"/>
    <col min="8972" max="8972" width="9.7109375" style="1" customWidth="1"/>
    <col min="8973" max="8973" width="7.85546875" style="1" customWidth="1"/>
    <col min="8974" max="8974" width="7.28515625" style="1" customWidth="1"/>
    <col min="8975" max="8975" width="6.140625" style="1" customWidth="1"/>
    <col min="8976" max="8976" width="9.28515625" style="1" customWidth="1"/>
    <col min="8977" max="8977" width="8.5703125" style="1" customWidth="1"/>
    <col min="8978" max="8978" width="8.42578125" style="1" customWidth="1"/>
    <col min="8979" max="8979" width="7.42578125" style="1" customWidth="1"/>
    <col min="8980" max="8980" width="7.140625" style="1" customWidth="1"/>
    <col min="8981" max="8982" width="9.28515625" style="1" customWidth="1"/>
    <col min="8983" max="8983" width="8.28515625" style="1" customWidth="1"/>
    <col min="8984" max="8984" width="7.140625" style="1" customWidth="1"/>
    <col min="8985" max="8985" width="7.28515625" style="1" customWidth="1"/>
    <col min="8986" max="8986" width="9.7109375" style="1" customWidth="1"/>
    <col min="8987" max="8987" width="9.5703125" style="1" customWidth="1"/>
    <col min="8988" max="8988" width="8.5703125" style="1" customWidth="1"/>
    <col min="8989" max="8989" width="10.28515625" style="1" customWidth="1"/>
    <col min="8990" max="8990" width="8.140625" style="1" customWidth="1"/>
    <col min="8991" max="8991" width="9.5703125" style="1" customWidth="1"/>
    <col min="8992" max="8992" width="19.28515625" style="1" customWidth="1"/>
    <col min="8993" max="8993" width="9.140625" style="1"/>
    <col min="8994" max="8995" width="8" style="1" customWidth="1"/>
    <col min="8996" max="8996" width="7.28515625" style="1" customWidth="1"/>
    <col min="8997" max="8997" width="9.5703125" style="1" customWidth="1"/>
    <col min="8998" max="8998" width="9.140625" style="1"/>
    <col min="8999" max="8999" width="9.5703125" style="1" customWidth="1"/>
    <col min="9000" max="9000" width="8.5703125" style="1" customWidth="1"/>
    <col min="9001" max="9001" width="8.28515625" style="1" customWidth="1"/>
    <col min="9002" max="9002" width="7.85546875" style="1" customWidth="1"/>
    <col min="9003" max="9003" width="9.42578125" style="1" customWidth="1"/>
    <col min="9004" max="9004" width="8.5703125" style="1" customWidth="1"/>
    <col min="9005" max="9005" width="10.42578125" style="1" customWidth="1"/>
    <col min="9006" max="9007" width="7.140625" style="1" customWidth="1"/>
    <col min="9008" max="9008" width="9.7109375" style="1" customWidth="1"/>
    <col min="9009" max="9009" width="9.140625" style="1"/>
    <col min="9010" max="9010" width="7.5703125" style="1" customWidth="1"/>
    <col min="9011" max="9012" width="6.28515625" style="1" customWidth="1"/>
    <col min="9013" max="9014" width="9.140625" style="1"/>
    <col min="9015" max="9015" width="7.5703125" style="1" customWidth="1"/>
    <col min="9016" max="9017" width="6.28515625" style="1" customWidth="1"/>
    <col min="9018" max="9018" width="9.140625" style="1"/>
    <col min="9019" max="9019" width="8.28515625" style="1" customWidth="1"/>
    <col min="9020" max="9022" width="6.28515625" style="1" customWidth="1"/>
    <col min="9023" max="9023" width="8.42578125" style="1" customWidth="1"/>
    <col min="9024" max="9024" width="9.42578125" style="1" customWidth="1"/>
    <col min="9025" max="9025" width="9.5703125" style="1" bestFit="1" customWidth="1"/>
    <col min="9026" max="9216" width="9.140625" style="1"/>
    <col min="9217" max="9217" width="19.42578125" style="1" customWidth="1"/>
    <col min="9218" max="9218" width="7.7109375" style="1" customWidth="1"/>
    <col min="9219" max="9219" width="5.5703125" style="1" customWidth="1"/>
    <col min="9220" max="9220" width="9.42578125" style="1" customWidth="1"/>
    <col min="9221" max="9221" width="5.5703125" style="1" customWidth="1"/>
    <col min="9222" max="9222" width="7.7109375" style="1" customWidth="1"/>
    <col min="9223" max="9223" width="5.85546875" style="1" customWidth="1"/>
    <col min="9224" max="9224" width="5.5703125" style="1" customWidth="1"/>
    <col min="9225" max="9225" width="5.85546875" style="1" customWidth="1"/>
    <col min="9226" max="9226" width="5.42578125" style="1" customWidth="1"/>
    <col min="9227" max="9227" width="7" style="1" customWidth="1"/>
    <col min="9228" max="9228" width="9.7109375" style="1" customWidth="1"/>
    <col min="9229" max="9229" width="7.85546875" style="1" customWidth="1"/>
    <col min="9230" max="9230" width="7.28515625" style="1" customWidth="1"/>
    <col min="9231" max="9231" width="6.140625" style="1" customWidth="1"/>
    <col min="9232" max="9232" width="9.28515625" style="1" customWidth="1"/>
    <col min="9233" max="9233" width="8.5703125" style="1" customWidth="1"/>
    <col min="9234" max="9234" width="8.42578125" style="1" customWidth="1"/>
    <col min="9235" max="9235" width="7.42578125" style="1" customWidth="1"/>
    <col min="9236" max="9236" width="7.140625" style="1" customWidth="1"/>
    <col min="9237" max="9238" width="9.28515625" style="1" customWidth="1"/>
    <col min="9239" max="9239" width="8.28515625" style="1" customWidth="1"/>
    <col min="9240" max="9240" width="7.140625" style="1" customWidth="1"/>
    <col min="9241" max="9241" width="7.28515625" style="1" customWidth="1"/>
    <col min="9242" max="9242" width="9.7109375" style="1" customWidth="1"/>
    <col min="9243" max="9243" width="9.5703125" style="1" customWidth="1"/>
    <col min="9244" max="9244" width="8.5703125" style="1" customWidth="1"/>
    <col min="9245" max="9245" width="10.28515625" style="1" customWidth="1"/>
    <col min="9246" max="9246" width="8.140625" style="1" customWidth="1"/>
    <col min="9247" max="9247" width="9.5703125" style="1" customWidth="1"/>
    <col min="9248" max="9248" width="19.28515625" style="1" customWidth="1"/>
    <col min="9249" max="9249" width="9.140625" style="1"/>
    <col min="9250" max="9251" width="8" style="1" customWidth="1"/>
    <col min="9252" max="9252" width="7.28515625" style="1" customWidth="1"/>
    <col min="9253" max="9253" width="9.5703125" style="1" customWidth="1"/>
    <col min="9254" max="9254" width="9.140625" style="1"/>
    <col min="9255" max="9255" width="9.5703125" style="1" customWidth="1"/>
    <col min="9256" max="9256" width="8.5703125" style="1" customWidth="1"/>
    <col min="9257" max="9257" width="8.28515625" style="1" customWidth="1"/>
    <col min="9258" max="9258" width="7.85546875" style="1" customWidth="1"/>
    <col min="9259" max="9259" width="9.42578125" style="1" customWidth="1"/>
    <col min="9260" max="9260" width="8.5703125" style="1" customWidth="1"/>
    <col min="9261" max="9261" width="10.42578125" style="1" customWidth="1"/>
    <col min="9262" max="9263" width="7.140625" style="1" customWidth="1"/>
    <col min="9264" max="9264" width="9.7109375" style="1" customWidth="1"/>
    <col min="9265" max="9265" width="9.140625" style="1"/>
    <col min="9266" max="9266" width="7.5703125" style="1" customWidth="1"/>
    <col min="9267" max="9268" width="6.28515625" style="1" customWidth="1"/>
    <col min="9269" max="9270" width="9.140625" style="1"/>
    <col min="9271" max="9271" width="7.5703125" style="1" customWidth="1"/>
    <col min="9272" max="9273" width="6.28515625" style="1" customWidth="1"/>
    <col min="9274" max="9274" width="9.140625" style="1"/>
    <col min="9275" max="9275" width="8.28515625" style="1" customWidth="1"/>
    <col min="9276" max="9278" width="6.28515625" style="1" customWidth="1"/>
    <col min="9279" max="9279" width="8.42578125" style="1" customWidth="1"/>
    <col min="9280" max="9280" width="9.42578125" style="1" customWidth="1"/>
    <col min="9281" max="9281" width="9.5703125" style="1" bestFit="1" customWidth="1"/>
    <col min="9282" max="9472" width="9.140625" style="1"/>
    <col min="9473" max="9473" width="19.42578125" style="1" customWidth="1"/>
    <col min="9474" max="9474" width="7.7109375" style="1" customWidth="1"/>
    <col min="9475" max="9475" width="5.5703125" style="1" customWidth="1"/>
    <col min="9476" max="9476" width="9.42578125" style="1" customWidth="1"/>
    <col min="9477" max="9477" width="5.5703125" style="1" customWidth="1"/>
    <col min="9478" max="9478" width="7.7109375" style="1" customWidth="1"/>
    <col min="9479" max="9479" width="5.85546875" style="1" customWidth="1"/>
    <col min="9480" max="9480" width="5.5703125" style="1" customWidth="1"/>
    <col min="9481" max="9481" width="5.85546875" style="1" customWidth="1"/>
    <col min="9482" max="9482" width="5.42578125" style="1" customWidth="1"/>
    <col min="9483" max="9483" width="7" style="1" customWidth="1"/>
    <col min="9484" max="9484" width="9.7109375" style="1" customWidth="1"/>
    <col min="9485" max="9485" width="7.85546875" style="1" customWidth="1"/>
    <col min="9486" max="9486" width="7.28515625" style="1" customWidth="1"/>
    <col min="9487" max="9487" width="6.140625" style="1" customWidth="1"/>
    <col min="9488" max="9488" width="9.28515625" style="1" customWidth="1"/>
    <col min="9489" max="9489" width="8.5703125" style="1" customWidth="1"/>
    <col min="9490" max="9490" width="8.42578125" style="1" customWidth="1"/>
    <col min="9491" max="9491" width="7.42578125" style="1" customWidth="1"/>
    <col min="9492" max="9492" width="7.140625" style="1" customWidth="1"/>
    <col min="9493" max="9494" width="9.28515625" style="1" customWidth="1"/>
    <col min="9495" max="9495" width="8.28515625" style="1" customWidth="1"/>
    <col min="9496" max="9496" width="7.140625" style="1" customWidth="1"/>
    <col min="9497" max="9497" width="7.28515625" style="1" customWidth="1"/>
    <col min="9498" max="9498" width="9.7109375" style="1" customWidth="1"/>
    <col min="9499" max="9499" width="9.5703125" style="1" customWidth="1"/>
    <col min="9500" max="9500" width="8.5703125" style="1" customWidth="1"/>
    <col min="9501" max="9501" width="10.28515625" style="1" customWidth="1"/>
    <col min="9502" max="9502" width="8.140625" style="1" customWidth="1"/>
    <col min="9503" max="9503" width="9.5703125" style="1" customWidth="1"/>
    <col min="9504" max="9504" width="19.28515625" style="1" customWidth="1"/>
    <col min="9505" max="9505" width="9.140625" style="1"/>
    <col min="9506" max="9507" width="8" style="1" customWidth="1"/>
    <col min="9508" max="9508" width="7.28515625" style="1" customWidth="1"/>
    <col min="9509" max="9509" width="9.5703125" style="1" customWidth="1"/>
    <col min="9510" max="9510" width="9.140625" style="1"/>
    <col min="9511" max="9511" width="9.5703125" style="1" customWidth="1"/>
    <col min="9512" max="9512" width="8.5703125" style="1" customWidth="1"/>
    <col min="9513" max="9513" width="8.28515625" style="1" customWidth="1"/>
    <col min="9514" max="9514" width="7.85546875" style="1" customWidth="1"/>
    <col min="9515" max="9515" width="9.42578125" style="1" customWidth="1"/>
    <col min="9516" max="9516" width="8.5703125" style="1" customWidth="1"/>
    <col min="9517" max="9517" width="10.42578125" style="1" customWidth="1"/>
    <col min="9518" max="9519" width="7.140625" style="1" customWidth="1"/>
    <col min="9520" max="9520" width="9.7109375" style="1" customWidth="1"/>
    <col min="9521" max="9521" width="9.140625" style="1"/>
    <col min="9522" max="9522" width="7.5703125" style="1" customWidth="1"/>
    <col min="9523" max="9524" width="6.28515625" style="1" customWidth="1"/>
    <col min="9525" max="9526" width="9.140625" style="1"/>
    <col min="9527" max="9527" width="7.5703125" style="1" customWidth="1"/>
    <col min="9528" max="9529" width="6.28515625" style="1" customWidth="1"/>
    <col min="9530" max="9530" width="9.140625" style="1"/>
    <col min="9531" max="9531" width="8.28515625" style="1" customWidth="1"/>
    <col min="9532" max="9534" width="6.28515625" style="1" customWidth="1"/>
    <col min="9535" max="9535" width="8.42578125" style="1" customWidth="1"/>
    <col min="9536" max="9536" width="9.42578125" style="1" customWidth="1"/>
    <col min="9537" max="9537" width="9.5703125" style="1" bestFit="1" customWidth="1"/>
    <col min="9538" max="9728" width="9.140625" style="1"/>
    <col min="9729" max="9729" width="19.42578125" style="1" customWidth="1"/>
    <col min="9730" max="9730" width="7.7109375" style="1" customWidth="1"/>
    <col min="9731" max="9731" width="5.5703125" style="1" customWidth="1"/>
    <col min="9732" max="9732" width="9.42578125" style="1" customWidth="1"/>
    <col min="9733" max="9733" width="5.5703125" style="1" customWidth="1"/>
    <col min="9734" max="9734" width="7.7109375" style="1" customWidth="1"/>
    <col min="9735" max="9735" width="5.85546875" style="1" customWidth="1"/>
    <col min="9736" max="9736" width="5.5703125" style="1" customWidth="1"/>
    <col min="9737" max="9737" width="5.85546875" style="1" customWidth="1"/>
    <col min="9738" max="9738" width="5.42578125" style="1" customWidth="1"/>
    <col min="9739" max="9739" width="7" style="1" customWidth="1"/>
    <col min="9740" max="9740" width="9.7109375" style="1" customWidth="1"/>
    <col min="9741" max="9741" width="7.85546875" style="1" customWidth="1"/>
    <col min="9742" max="9742" width="7.28515625" style="1" customWidth="1"/>
    <col min="9743" max="9743" width="6.140625" style="1" customWidth="1"/>
    <col min="9744" max="9744" width="9.28515625" style="1" customWidth="1"/>
    <col min="9745" max="9745" width="8.5703125" style="1" customWidth="1"/>
    <col min="9746" max="9746" width="8.42578125" style="1" customWidth="1"/>
    <col min="9747" max="9747" width="7.42578125" style="1" customWidth="1"/>
    <col min="9748" max="9748" width="7.140625" style="1" customWidth="1"/>
    <col min="9749" max="9750" width="9.28515625" style="1" customWidth="1"/>
    <col min="9751" max="9751" width="8.28515625" style="1" customWidth="1"/>
    <col min="9752" max="9752" width="7.140625" style="1" customWidth="1"/>
    <col min="9753" max="9753" width="7.28515625" style="1" customWidth="1"/>
    <col min="9754" max="9754" width="9.7109375" style="1" customWidth="1"/>
    <col min="9755" max="9755" width="9.5703125" style="1" customWidth="1"/>
    <col min="9756" max="9756" width="8.5703125" style="1" customWidth="1"/>
    <col min="9757" max="9757" width="10.28515625" style="1" customWidth="1"/>
    <col min="9758" max="9758" width="8.140625" style="1" customWidth="1"/>
    <col min="9759" max="9759" width="9.5703125" style="1" customWidth="1"/>
    <col min="9760" max="9760" width="19.28515625" style="1" customWidth="1"/>
    <col min="9761" max="9761" width="9.140625" style="1"/>
    <col min="9762" max="9763" width="8" style="1" customWidth="1"/>
    <col min="9764" max="9764" width="7.28515625" style="1" customWidth="1"/>
    <col min="9765" max="9765" width="9.5703125" style="1" customWidth="1"/>
    <col min="9766" max="9766" width="9.140625" style="1"/>
    <col min="9767" max="9767" width="9.5703125" style="1" customWidth="1"/>
    <col min="9768" max="9768" width="8.5703125" style="1" customWidth="1"/>
    <col min="9769" max="9769" width="8.28515625" style="1" customWidth="1"/>
    <col min="9770" max="9770" width="7.85546875" style="1" customWidth="1"/>
    <col min="9771" max="9771" width="9.42578125" style="1" customWidth="1"/>
    <col min="9772" max="9772" width="8.5703125" style="1" customWidth="1"/>
    <col min="9773" max="9773" width="10.42578125" style="1" customWidth="1"/>
    <col min="9774" max="9775" width="7.140625" style="1" customWidth="1"/>
    <col min="9776" max="9776" width="9.7109375" style="1" customWidth="1"/>
    <col min="9777" max="9777" width="9.140625" style="1"/>
    <col min="9778" max="9778" width="7.5703125" style="1" customWidth="1"/>
    <col min="9779" max="9780" width="6.28515625" style="1" customWidth="1"/>
    <col min="9781" max="9782" width="9.140625" style="1"/>
    <col min="9783" max="9783" width="7.5703125" style="1" customWidth="1"/>
    <col min="9784" max="9785" width="6.28515625" style="1" customWidth="1"/>
    <col min="9786" max="9786" width="9.140625" style="1"/>
    <col min="9787" max="9787" width="8.28515625" style="1" customWidth="1"/>
    <col min="9788" max="9790" width="6.28515625" style="1" customWidth="1"/>
    <col min="9791" max="9791" width="8.42578125" style="1" customWidth="1"/>
    <col min="9792" max="9792" width="9.42578125" style="1" customWidth="1"/>
    <col min="9793" max="9793" width="9.5703125" style="1" bestFit="1" customWidth="1"/>
    <col min="9794" max="9984" width="9.140625" style="1"/>
    <col min="9985" max="9985" width="19.42578125" style="1" customWidth="1"/>
    <col min="9986" max="9986" width="7.7109375" style="1" customWidth="1"/>
    <col min="9987" max="9987" width="5.5703125" style="1" customWidth="1"/>
    <col min="9988" max="9988" width="9.42578125" style="1" customWidth="1"/>
    <col min="9989" max="9989" width="5.5703125" style="1" customWidth="1"/>
    <col min="9990" max="9990" width="7.7109375" style="1" customWidth="1"/>
    <col min="9991" max="9991" width="5.85546875" style="1" customWidth="1"/>
    <col min="9992" max="9992" width="5.5703125" style="1" customWidth="1"/>
    <col min="9993" max="9993" width="5.85546875" style="1" customWidth="1"/>
    <col min="9994" max="9994" width="5.42578125" style="1" customWidth="1"/>
    <col min="9995" max="9995" width="7" style="1" customWidth="1"/>
    <col min="9996" max="9996" width="9.7109375" style="1" customWidth="1"/>
    <col min="9997" max="9997" width="7.85546875" style="1" customWidth="1"/>
    <col min="9998" max="9998" width="7.28515625" style="1" customWidth="1"/>
    <col min="9999" max="9999" width="6.140625" style="1" customWidth="1"/>
    <col min="10000" max="10000" width="9.28515625" style="1" customWidth="1"/>
    <col min="10001" max="10001" width="8.5703125" style="1" customWidth="1"/>
    <col min="10002" max="10002" width="8.42578125" style="1" customWidth="1"/>
    <col min="10003" max="10003" width="7.42578125" style="1" customWidth="1"/>
    <col min="10004" max="10004" width="7.140625" style="1" customWidth="1"/>
    <col min="10005" max="10006" width="9.28515625" style="1" customWidth="1"/>
    <col min="10007" max="10007" width="8.28515625" style="1" customWidth="1"/>
    <col min="10008" max="10008" width="7.140625" style="1" customWidth="1"/>
    <col min="10009" max="10009" width="7.28515625" style="1" customWidth="1"/>
    <col min="10010" max="10010" width="9.7109375" style="1" customWidth="1"/>
    <col min="10011" max="10011" width="9.5703125" style="1" customWidth="1"/>
    <col min="10012" max="10012" width="8.5703125" style="1" customWidth="1"/>
    <col min="10013" max="10013" width="10.28515625" style="1" customWidth="1"/>
    <col min="10014" max="10014" width="8.140625" style="1" customWidth="1"/>
    <col min="10015" max="10015" width="9.5703125" style="1" customWidth="1"/>
    <col min="10016" max="10016" width="19.28515625" style="1" customWidth="1"/>
    <col min="10017" max="10017" width="9.140625" style="1"/>
    <col min="10018" max="10019" width="8" style="1" customWidth="1"/>
    <col min="10020" max="10020" width="7.28515625" style="1" customWidth="1"/>
    <col min="10021" max="10021" width="9.5703125" style="1" customWidth="1"/>
    <col min="10022" max="10022" width="9.140625" style="1"/>
    <col min="10023" max="10023" width="9.5703125" style="1" customWidth="1"/>
    <col min="10024" max="10024" width="8.5703125" style="1" customWidth="1"/>
    <col min="10025" max="10025" width="8.28515625" style="1" customWidth="1"/>
    <col min="10026" max="10026" width="7.85546875" style="1" customWidth="1"/>
    <col min="10027" max="10027" width="9.42578125" style="1" customWidth="1"/>
    <col min="10028" max="10028" width="8.5703125" style="1" customWidth="1"/>
    <col min="10029" max="10029" width="10.42578125" style="1" customWidth="1"/>
    <col min="10030" max="10031" width="7.140625" style="1" customWidth="1"/>
    <col min="10032" max="10032" width="9.7109375" style="1" customWidth="1"/>
    <col min="10033" max="10033" width="9.140625" style="1"/>
    <col min="10034" max="10034" width="7.5703125" style="1" customWidth="1"/>
    <col min="10035" max="10036" width="6.28515625" style="1" customWidth="1"/>
    <col min="10037" max="10038" width="9.140625" style="1"/>
    <col min="10039" max="10039" width="7.5703125" style="1" customWidth="1"/>
    <col min="10040" max="10041" width="6.28515625" style="1" customWidth="1"/>
    <col min="10042" max="10042" width="9.140625" style="1"/>
    <col min="10043" max="10043" width="8.28515625" style="1" customWidth="1"/>
    <col min="10044" max="10046" width="6.28515625" style="1" customWidth="1"/>
    <col min="10047" max="10047" width="8.42578125" style="1" customWidth="1"/>
    <col min="10048" max="10048" width="9.42578125" style="1" customWidth="1"/>
    <col min="10049" max="10049" width="9.5703125" style="1" bestFit="1" customWidth="1"/>
    <col min="10050" max="10240" width="9.140625" style="1"/>
    <col min="10241" max="10241" width="19.42578125" style="1" customWidth="1"/>
    <col min="10242" max="10242" width="7.7109375" style="1" customWidth="1"/>
    <col min="10243" max="10243" width="5.5703125" style="1" customWidth="1"/>
    <col min="10244" max="10244" width="9.42578125" style="1" customWidth="1"/>
    <col min="10245" max="10245" width="5.5703125" style="1" customWidth="1"/>
    <col min="10246" max="10246" width="7.7109375" style="1" customWidth="1"/>
    <col min="10247" max="10247" width="5.85546875" style="1" customWidth="1"/>
    <col min="10248" max="10248" width="5.5703125" style="1" customWidth="1"/>
    <col min="10249" max="10249" width="5.85546875" style="1" customWidth="1"/>
    <col min="10250" max="10250" width="5.42578125" style="1" customWidth="1"/>
    <col min="10251" max="10251" width="7" style="1" customWidth="1"/>
    <col min="10252" max="10252" width="9.7109375" style="1" customWidth="1"/>
    <col min="10253" max="10253" width="7.85546875" style="1" customWidth="1"/>
    <col min="10254" max="10254" width="7.28515625" style="1" customWidth="1"/>
    <col min="10255" max="10255" width="6.140625" style="1" customWidth="1"/>
    <col min="10256" max="10256" width="9.28515625" style="1" customWidth="1"/>
    <col min="10257" max="10257" width="8.5703125" style="1" customWidth="1"/>
    <col min="10258" max="10258" width="8.42578125" style="1" customWidth="1"/>
    <col min="10259" max="10259" width="7.42578125" style="1" customWidth="1"/>
    <col min="10260" max="10260" width="7.140625" style="1" customWidth="1"/>
    <col min="10261" max="10262" width="9.28515625" style="1" customWidth="1"/>
    <col min="10263" max="10263" width="8.28515625" style="1" customWidth="1"/>
    <col min="10264" max="10264" width="7.140625" style="1" customWidth="1"/>
    <col min="10265" max="10265" width="7.28515625" style="1" customWidth="1"/>
    <col min="10266" max="10266" width="9.7109375" style="1" customWidth="1"/>
    <col min="10267" max="10267" width="9.5703125" style="1" customWidth="1"/>
    <col min="10268" max="10268" width="8.5703125" style="1" customWidth="1"/>
    <col min="10269" max="10269" width="10.28515625" style="1" customWidth="1"/>
    <col min="10270" max="10270" width="8.140625" style="1" customWidth="1"/>
    <col min="10271" max="10271" width="9.5703125" style="1" customWidth="1"/>
    <col min="10272" max="10272" width="19.28515625" style="1" customWidth="1"/>
    <col min="10273" max="10273" width="9.140625" style="1"/>
    <col min="10274" max="10275" width="8" style="1" customWidth="1"/>
    <col min="10276" max="10276" width="7.28515625" style="1" customWidth="1"/>
    <col min="10277" max="10277" width="9.5703125" style="1" customWidth="1"/>
    <col min="10278" max="10278" width="9.140625" style="1"/>
    <col min="10279" max="10279" width="9.5703125" style="1" customWidth="1"/>
    <col min="10280" max="10280" width="8.5703125" style="1" customWidth="1"/>
    <col min="10281" max="10281" width="8.28515625" style="1" customWidth="1"/>
    <col min="10282" max="10282" width="7.85546875" style="1" customWidth="1"/>
    <col min="10283" max="10283" width="9.42578125" style="1" customWidth="1"/>
    <col min="10284" max="10284" width="8.5703125" style="1" customWidth="1"/>
    <col min="10285" max="10285" width="10.42578125" style="1" customWidth="1"/>
    <col min="10286" max="10287" width="7.140625" style="1" customWidth="1"/>
    <col min="10288" max="10288" width="9.7109375" style="1" customWidth="1"/>
    <col min="10289" max="10289" width="9.140625" style="1"/>
    <col min="10290" max="10290" width="7.5703125" style="1" customWidth="1"/>
    <col min="10291" max="10292" width="6.28515625" style="1" customWidth="1"/>
    <col min="10293" max="10294" width="9.140625" style="1"/>
    <col min="10295" max="10295" width="7.5703125" style="1" customWidth="1"/>
    <col min="10296" max="10297" width="6.28515625" style="1" customWidth="1"/>
    <col min="10298" max="10298" width="9.140625" style="1"/>
    <col min="10299" max="10299" width="8.28515625" style="1" customWidth="1"/>
    <col min="10300" max="10302" width="6.28515625" style="1" customWidth="1"/>
    <col min="10303" max="10303" width="8.42578125" style="1" customWidth="1"/>
    <col min="10304" max="10304" width="9.42578125" style="1" customWidth="1"/>
    <col min="10305" max="10305" width="9.5703125" style="1" bestFit="1" customWidth="1"/>
    <col min="10306" max="10496" width="9.140625" style="1"/>
    <col min="10497" max="10497" width="19.42578125" style="1" customWidth="1"/>
    <col min="10498" max="10498" width="7.7109375" style="1" customWidth="1"/>
    <col min="10499" max="10499" width="5.5703125" style="1" customWidth="1"/>
    <col min="10500" max="10500" width="9.42578125" style="1" customWidth="1"/>
    <col min="10501" max="10501" width="5.5703125" style="1" customWidth="1"/>
    <col min="10502" max="10502" width="7.7109375" style="1" customWidth="1"/>
    <col min="10503" max="10503" width="5.85546875" style="1" customWidth="1"/>
    <col min="10504" max="10504" width="5.5703125" style="1" customWidth="1"/>
    <col min="10505" max="10505" width="5.85546875" style="1" customWidth="1"/>
    <col min="10506" max="10506" width="5.42578125" style="1" customWidth="1"/>
    <col min="10507" max="10507" width="7" style="1" customWidth="1"/>
    <col min="10508" max="10508" width="9.7109375" style="1" customWidth="1"/>
    <col min="10509" max="10509" width="7.85546875" style="1" customWidth="1"/>
    <col min="10510" max="10510" width="7.28515625" style="1" customWidth="1"/>
    <col min="10511" max="10511" width="6.140625" style="1" customWidth="1"/>
    <col min="10512" max="10512" width="9.28515625" style="1" customWidth="1"/>
    <col min="10513" max="10513" width="8.5703125" style="1" customWidth="1"/>
    <col min="10514" max="10514" width="8.42578125" style="1" customWidth="1"/>
    <col min="10515" max="10515" width="7.42578125" style="1" customWidth="1"/>
    <col min="10516" max="10516" width="7.140625" style="1" customWidth="1"/>
    <col min="10517" max="10518" width="9.28515625" style="1" customWidth="1"/>
    <col min="10519" max="10519" width="8.28515625" style="1" customWidth="1"/>
    <col min="10520" max="10520" width="7.140625" style="1" customWidth="1"/>
    <col min="10521" max="10521" width="7.28515625" style="1" customWidth="1"/>
    <col min="10522" max="10522" width="9.7109375" style="1" customWidth="1"/>
    <col min="10523" max="10523" width="9.5703125" style="1" customWidth="1"/>
    <col min="10524" max="10524" width="8.5703125" style="1" customWidth="1"/>
    <col min="10525" max="10525" width="10.28515625" style="1" customWidth="1"/>
    <col min="10526" max="10526" width="8.140625" style="1" customWidth="1"/>
    <col min="10527" max="10527" width="9.5703125" style="1" customWidth="1"/>
    <col min="10528" max="10528" width="19.28515625" style="1" customWidth="1"/>
    <col min="10529" max="10529" width="9.140625" style="1"/>
    <col min="10530" max="10531" width="8" style="1" customWidth="1"/>
    <col min="10532" max="10532" width="7.28515625" style="1" customWidth="1"/>
    <col min="10533" max="10533" width="9.5703125" style="1" customWidth="1"/>
    <col min="10534" max="10534" width="9.140625" style="1"/>
    <col min="10535" max="10535" width="9.5703125" style="1" customWidth="1"/>
    <col min="10536" max="10536" width="8.5703125" style="1" customWidth="1"/>
    <col min="10537" max="10537" width="8.28515625" style="1" customWidth="1"/>
    <col min="10538" max="10538" width="7.85546875" style="1" customWidth="1"/>
    <col min="10539" max="10539" width="9.42578125" style="1" customWidth="1"/>
    <col min="10540" max="10540" width="8.5703125" style="1" customWidth="1"/>
    <col min="10541" max="10541" width="10.42578125" style="1" customWidth="1"/>
    <col min="10542" max="10543" width="7.140625" style="1" customWidth="1"/>
    <col min="10544" max="10544" width="9.7109375" style="1" customWidth="1"/>
    <col min="10545" max="10545" width="9.140625" style="1"/>
    <col min="10546" max="10546" width="7.5703125" style="1" customWidth="1"/>
    <col min="10547" max="10548" width="6.28515625" style="1" customWidth="1"/>
    <col min="10549" max="10550" width="9.140625" style="1"/>
    <col min="10551" max="10551" width="7.5703125" style="1" customWidth="1"/>
    <col min="10552" max="10553" width="6.28515625" style="1" customWidth="1"/>
    <col min="10554" max="10554" width="9.140625" style="1"/>
    <col min="10555" max="10555" width="8.28515625" style="1" customWidth="1"/>
    <col min="10556" max="10558" width="6.28515625" style="1" customWidth="1"/>
    <col min="10559" max="10559" width="8.42578125" style="1" customWidth="1"/>
    <col min="10560" max="10560" width="9.42578125" style="1" customWidth="1"/>
    <col min="10561" max="10561" width="9.5703125" style="1" bestFit="1" customWidth="1"/>
    <col min="10562" max="10752" width="9.140625" style="1"/>
    <col min="10753" max="10753" width="19.42578125" style="1" customWidth="1"/>
    <col min="10754" max="10754" width="7.7109375" style="1" customWidth="1"/>
    <col min="10755" max="10755" width="5.5703125" style="1" customWidth="1"/>
    <col min="10756" max="10756" width="9.42578125" style="1" customWidth="1"/>
    <col min="10757" max="10757" width="5.5703125" style="1" customWidth="1"/>
    <col min="10758" max="10758" width="7.7109375" style="1" customWidth="1"/>
    <col min="10759" max="10759" width="5.85546875" style="1" customWidth="1"/>
    <col min="10760" max="10760" width="5.5703125" style="1" customWidth="1"/>
    <col min="10761" max="10761" width="5.85546875" style="1" customWidth="1"/>
    <col min="10762" max="10762" width="5.42578125" style="1" customWidth="1"/>
    <col min="10763" max="10763" width="7" style="1" customWidth="1"/>
    <col min="10764" max="10764" width="9.7109375" style="1" customWidth="1"/>
    <col min="10765" max="10765" width="7.85546875" style="1" customWidth="1"/>
    <col min="10766" max="10766" width="7.28515625" style="1" customWidth="1"/>
    <col min="10767" max="10767" width="6.140625" style="1" customWidth="1"/>
    <col min="10768" max="10768" width="9.28515625" style="1" customWidth="1"/>
    <col min="10769" max="10769" width="8.5703125" style="1" customWidth="1"/>
    <col min="10770" max="10770" width="8.42578125" style="1" customWidth="1"/>
    <col min="10771" max="10771" width="7.42578125" style="1" customWidth="1"/>
    <col min="10772" max="10772" width="7.140625" style="1" customWidth="1"/>
    <col min="10773" max="10774" width="9.28515625" style="1" customWidth="1"/>
    <col min="10775" max="10775" width="8.28515625" style="1" customWidth="1"/>
    <col min="10776" max="10776" width="7.140625" style="1" customWidth="1"/>
    <col min="10777" max="10777" width="7.28515625" style="1" customWidth="1"/>
    <col min="10778" max="10778" width="9.7109375" style="1" customWidth="1"/>
    <col min="10779" max="10779" width="9.5703125" style="1" customWidth="1"/>
    <col min="10780" max="10780" width="8.5703125" style="1" customWidth="1"/>
    <col min="10781" max="10781" width="10.28515625" style="1" customWidth="1"/>
    <col min="10782" max="10782" width="8.140625" style="1" customWidth="1"/>
    <col min="10783" max="10783" width="9.5703125" style="1" customWidth="1"/>
    <col min="10784" max="10784" width="19.28515625" style="1" customWidth="1"/>
    <col min="10785" max="10785" width="9.140625" style="1"/>
    <col min="10786" max="10787" width="8" style="1" customWidth="1"/>
    <col min="10788" max="10788" width="7.28515625" style="1" customWidth="1"/>
    <col min="10789" max="10789" width="9.5703125" style="1" customWidth="1"/>
    <col min="10790" max="10790" width="9.140625" style="1"/>
    <col min="10791" max="10791" width="9.5703125" style="1" customWidth="1"/>
    <col min="10792" max="10792" width="8.5703125" style="1" customWidth="1"/>
    <col min="10793" max="10793" width="8.28515625" style="1" customWidth="1"/>
    <col min="10794" max="10794" width="7.85546875" style="1" customWidth="1"/>
    <col min="10795" max="10795" width="9.42578125" style="1" customWidth="1"/>
    <col min="10796" max="10796" width="8.5703125" style="1" customWidth="1"/>
    <col min="10797" max="10797" width="10.42578125" style="1" customWidth="1"/>
    <col min="10798" max="10799" width="7.140625" style="1" customWidth="1"/>
    <col min="10800" max="10800" width="9.7109375" style="1" customWidth="1"/>
    <col min="10801" max="10801" width="9.140625" style="1"/>
    <col min="10802" max="10802" width="7.5703125" style="1" customWidth="1"/>
    <col min="10803" max="10804" width="6.28515625" style="1" customWidth="1"/>
    <col min="10805" max="10806" width="9.140625" style="1"/>
    <col min="10807" max="10807" width="7.5703125" style="1" customWidth="1"/>
    <col min="10808" max="10809" width="6.28515625" style="1" customWidth="1"/>
    <col min="10810" max="10810" width="9.140625" style="1"/>
    <col min="10811" max="10811" width="8.28515625" style="1" customWidth="1"/>
    <col min="10812" max="10814" width="6.28515625" style="1" customWidth="1"/>
    <col min="10815" max="10815" width="8.42578125" style="1" customWidth="1"/>
    <col min="10816" max="10816" width="9.42578125" style="1" customWidth="1"/>
    <col min="10817" max="10817" width="9.5703125" style="1" bestFit="1" customWidth="1"/>
    <col min="10818" max="11008" width="9.140625" style="1"/>
    <col min="11009" max="11009" width="19.42578125" style="1" customWidth="1"/>
    <col min="11010" max="11010" width="7.7109375" style="1" customWidth="1"/>
    <col min="11011" max="11011" width="5.5703125" style="1" customWidth="1"/>
    <col min="11012" max="11012" width="9.42578125" style="1" customWidth="1"/>
    <col min="11013" max="11013" width="5.5703125" style="1" customWidth="1"/>
    <col min="11014" max="11014" width="7.7109375" style="1" customWidth="1"/>
    <col min="11015" max="11015" width="5.85546875" style="1" customWidth="1"/>
    <col min="11016" max="11016" width="5.5703125" style="1" customWidth="1"/>
    <col min="11017" max="11017" width="5.85546875" style="1" customWidth="1"/>
    <col min="11018" max="11018" width="5.42578125" style="1" customWidth="1"/>
    <col min="11019" max="11019" width="7" style="1" customWidth="1"/>
    <col min="11020" max="11020" width="9.7109375" style="1" customWidth="1"/>
    <col min="11021" max="11021" width="7.85546875" style="1" customWidth="1"/>
    <col min="11022" max="11022" width="7.28515625" style="1" customWidth="1"/>
    <col min="11023" max="11023" width="6.140625" style="1" customWidth="1"/>
    <col min="11024" max="11024" width="9.28515625" style="1" customWidth="1"/>
    <col min="11025" max="11025" width="8.5703125" style="1" customWidth="1"/>
    <col min="11026" max="11026" width="8.42578125" style="1" customWidth="1"/>
    <col min="11027" max="11027" width="7.42578125" style="1" customWidth="1"/>
    <col min="11028" max="11028" width="7.140625" style="1" customWidth="1"/>
    <col min="11029" max="11030" width="9.28515625" style="1" customWidth="1"/>
    <col min="11031" max="11031" width="8.28515625" style="1" customWidth="1"/>
    <col min="11032" max="11032" width="7.140625" style="1" customWidth="1"/>
    <col min="11033" max="11033" width="7.28515625" style="1" customWidth="1"/>
    <col min="11034" max="11034" width="9.7109375" style="1" customWidth="1"/>
    <col min="11035" max="11035" width="9.5703125" style="1" customWidth="1"/>
    <col min="11036" max="11036" width="8.5703125" style="1" customWidth="1"/>
    <col min="11037" max="11037" width="10.28515625" style="1" customWidth="1"/>
    <col min="11038" max="11038" width="8.140625" style="1" customWidth="1"/>
    <col min="11039" max="11039" width="9.5703125" style="1" customWidth="1"/>
    <col min="11040" max="11040" width="19.28515625" style="1" customWidth="1"/>
    <col min="11041" max="11041" width="9.140625" style="1"/>
    <col min="11042" max="11043" width="8" style="1" customWidth="1"/>
    <col min="11044" max="11044" width="7.28515625" style="1" customWidth="1"/>
    <col min="11045" max="11045" width="9.5703125" style="1" customWidth="1"/>
    <col min="11046" max="11046" width="9.140625" style="1"/>
    <col min="11047" max="11047" width="9.5703125" style="1" customWidth="1"/>
    <col min="11048" max="11048" width="8.5703125" style="1" customWidth="1"/>
    <col min="11049" max="11049" width="8.28515625" style="1" customWidth="1"/>
    <col min="11050" max="11050" width="7.85546875" style="1" customWidth="1"/>
    <col min="11051" max="11051" width="9.42578125" style="1" customWidth="1"/>
    <col min="11052" max="11052" width="8.5703125" style="1" customWidth="1"/>
    <col min="11053" max="11053" width="10.42578125" style="1" customWidth="1"/>
    <col min="11054" max="11055" width="7.140625" style="1" customWidth="1"/>
    <col min="11056" max="11056" width="9.7109375" style="1" customWidth="1"/>
    <col min="11057" max="11057" width="9.140625" style="1"/>
    <col min="11058" max="11058" width="7.5703125" style="1" customWidth="1"/>
    <col min="11059" max="11060" width="6.28515625" style="1" customWidth="1"/>
    <col min="11061" max="11062" width="9.140625" style="1"/>
    <col min="11063" max="11063" width="7.5703125" style="1" customWidth="1"/>
    <col min="11064" max="11065" width="6.28515625" style="1" customWidth="1"/>
    <col min="11066" max="11066" width="9.140625" style="1"/>
    <col min="11067" max="11067" width="8.28515625" style="1" customWidth="1"/>
    <col min="11068" max="11070" width="6.28515625" style="1" customWidth="1"/>
    <col min="11071" max="11071" width="8.42578125" style="1" customWidth="1"/>
    <col min="11072" max="11072" width="9.42578125" style="1" customWidth="1"/>
    <col min="11073" max="11073" width="9.5703125" style="1" bestFit="1" customWidth="1"/>
    <col min="11074" max="11264" width="9.140625" style="1"/>
    <col min="11265" max="11265" width="19.42578125" style="1" customWidth="1"/>
    <col min="11266" max="11266" width="7.7109375" style="1" customWidth="1"/>
    <col min="11267" max="11267" width="5.5703125" style="1" customWidth="1"/>
    <col min="11268" max="11268" width="9.42578125" style="1" customWidth="1"/>
    <col min="11269" max="11269" width="5.5703125" style="1" customWidth="1"/>
    <col min="11270" max="11270" width="7.7109375" style="1" customWidth="1"/>
    <col min="11271" max="11271" width="5.85546875" style="1" customWidth="1"/>
    <col min="11272" max="11272" width="5.5703125" style="1" customWidth="1"/>
    <col min="11273" max="11273" width="5.85546875" style="1" customWidth="1"/>
    <col min="11274" max="11274" width="5.42578125" style="1" customWidth="1"/>
    <col min="11275" max="11275" width="7" style="1" customWidth="1"/>
    <col min="11276" max="11276" width="9.7109375" style="1" customWidth="1"/>
    <col min="11277" max="11277" width="7.85546875" style="1" customWidth="1"/>
    <col min="11278" max="11278" width="7.28515625" style="1" customWidth="1"/>
    <col min="11279" max="11279" width="6.140625" style="1" customWidth="1"/>
    <col min="11280" max="11280" width="9.28515625" style="1" customWidth="1"/>
    <col min="11281" max="11281" width="8.5703125" style="1" customWidth="1"/>
    <col min="11282" max="11282" width="8.42578125" style="1" customWidth="1"/>
    <col min="11283" max="11283" width="7.42578125" style="1" customWidth="1"/>
    <col min="11284" max="11284" width="7.140625" style="1" customWidth="1"/>
    <col min="11285" max="11286" width="9.28515625" style="1" customWidth="1"/>
    <col min="11287" max="11287" width="8.28515625" style="1" customWidth="1"/>
    <col min="11288" max="11288" width="7.140625" style="1" customWidth="1"/>
    <col min="11289" max="11289" width="7.28515625" style="1" customWidth="1"/>
    <col min="11290" max="11290" width="9.7109375" style="1" customWidth="1"/>
    <col min="11291" max="11291" width="9.5703125" style="1" customWidth="1"/>
    <col min="11292" max="11292" width="8.5703125" style="1" customWidth="1"/>
    <col min="11293" max="11293" width="10.28515625" style="1" customWidth="1"/>
    <col min="11294" max="11294" width="8.140625" style="1" customWidth="1"/>
    <col min="11295" max="11295" width="9.5703125" style="1" customWidth="1"/>
    <col min="11296" max="11296" width="19.28515625" style="1" customWidth="1"/>
    <col min="11297" max="11297" width="9.140625" style="1"/>
    <col min="11298" max="11299" width="8" style="1" customWidth="1"/>
    <col min="11300" max="11300" width="7.28515625" style="1" customWidth="1"/>
    <col min="11301" max="11301" width="9.5703125" style="1" customWidth="1"/>
    <col min="11302" max="11302" width="9.140625" style="1"/>
    <col min="11303" max="11303" width="9.5703125" style="1" customWidth="1"/>
    <col min="11304" max="11304" width="8.5703125" style="1" customWidth="1"/>
    <col min="11305" max="11305" width="8.28515625" style="1" customWidth="1"/>
    <col min="11306" max="11306" width="7.85546875" style="1" customWidth="1"/>
    <col min="11307" max="11307" width="9.42578125" style="1" customWidth="1"/>
    <col min="11308" max="11308" width="8.5703125" style="1" customWidth="1"/>
    <col min="11309" max="11309" width="10.42578125" style="1" customWidth="1"/>
    <col min="11310" max="11311" width="7.140625" style="1" customWidth="1"/>
    <col min="11312" max="11312" width="9.7109375" style="1" customWidth="1"/>
    <col min="11313" max="11313" width="9.140625" style="1"/>
    <col min="11314" max="11314" width="7.5703125" style="1" customWidth="1"/>
    <col min="11315" max="11316" width="6.28515625" style="1" customWidth="1"/>
    <col min="11317" max="11318" width="9.140625" style="1"/>
    <col min="11319" max="11319" width="7.5703125" style="1" customWidth="1"/>
    <col min="11320" max="11321" width="6.28515625" style="1" customWidth="1"/>
    <col min="11322" max="11322" width="9.140625" style="1"/>
    <col min="11323" max="11323" width="8.28515625" style="1" customWidth="1"/>
    <col min="11324" max="11326" width="6.28515625" style="1" customWidth="1"/>
    <col min="11327" max="11327" width="8.42578125" style="1" customWidth="1"/>
    <col min="11328" max="11328" width="9.42578125" style="1" customWidth="1"/>
    <col min="11329" max="11329" width="9.5703125" style="1" bestFit="1" customWidth="1"/>
    <col min="11330" max="11520" width="9.140625" style="1"/>
    <col min="11521" max="11521" width="19.42578125" style="1" customWidth="1"/>
    <col min="11522" max="11522" width="7.7109375" style="1" customWidth="1"/>
    <col min="11523" max="11523" width="5.5703125" style="1" customWidth="1"/>
    <col min="11524" max="11524" width="9.42578125" style="1" customWidth="1"/>
    <col min="11525" max="11525" width="5.5703125" style="1" customWidth="1"/>
    <col min="11526" max="11526" width="7.7109375" style="1" customWidth="1"/>
    <col min="11527" max="11527" width="5.85546875" style="1" customWidth="1"/>
    <col min="11528" max="11528" width="5.5703125" style="1" customWidth="1"/>
    <col min="11529" max="11529" width="5.85546875" style="1" customWidth="1"/>
    <col min="11530" max="11530" width="5.42578125" style="1" customWidth="1"/>
    <col min="11531" max="11531" width="7" style="1" customWidth="1"/>
    <col min="11532" max="11532" width="9.7109375" style="1" customWidth="1"/>
    <col min="11533" max="11533" width="7.85546875" style="1" customWidth="1"/>
    <col min="11534" max="11534" width="7.28515625" style="1" customWidth="1"/>
    <col min="11535" max="11535" width="6.140625" style="1" customWidth="1"/>
    <col min="11536" max="11536" width="9.28515625" style="1" customWidth="1"/>
    <col min="11537" max="11537" width="8.5703125" style="1" customWidth="1"/>
    <col min="11538" max="11538" width="8.42578125" style="1" customWidth="1"/>
    <col min="11539" max="11539" width="7.42578125" style="1" customWidth="1"/>
    <col min="11540" max="11540" width="7.140625" style="1" customWidth="1"/>
    <col min="11541" max="11542" width="9.28515625" style="1" customWidth="1"/>
    <col min="11543" max="11543" width="8.28515625" style="1" customWidth="1"/>
    <col min="11544" max="11544" width="7.140625" style="1" customWidth="1"/>
    <col min="11545" max="11545" width="7.28515625" style="1" customWidth="1"/>
    <col min="11546" max="11546" width="9.7109375" style="1" customWidth="1"/>
    <col min="11547" max="11547" width="9.5703125" style="1" customWidth="1"/>
    <col min="11548" max="11548" width="8.5703125" style="1" customWidth="1"/>
    <col min="11549" max="11549" width="10.28515625" style="1" customWidth="1"/>
    <col min="11550" max="11550" width="8.140625" style="1" customWidth="1"/>
    <col min="11551" max="11551" width="9.5703125" style="1" customWidth="1"/>
    <col min="11552" max="11552" width="19.28515625" style="1" customWidth="1"/>
    <col min="11553" max="11553" width="9.140625" style="1"/>
    <col min="11554" max="11555" width="8" style="1" customWidth="1"/>
    <col min="11556" max="11556" width="7.28515625" style="1" customWidth="1"/>
    <col min="11557" max="11557" width="9.5703125" style="1" customWidth="1"/>
    <col min="11558" max="11558" width="9.140625" style="1"/>
    <col min="11559" max="11559" width="9.5703125" style="1" customWidth="1"/>
    <col min="11560" max="11560" width="8.5703125" style="1" customWidth="1"/>
    <col min="11561" max="11561" width="8.28515625" style="1" customWidth="1"/>
    <col min="11562" max="11562" width="7.85546875" style="1" customWidth="1"/>
    <col min="11563" max="11563" width="9.42578125" style="1" customWidth="1"/>
    <col min="11564" max="11564" width="8.5703125" style="1" customWidth="1"/>
    <col min="11565" max="11565" width="10.42578125" style="1" customWidth="1"/>
    <col min="11566" max="11567" width="7.140625" style="1" customWidth="1"/>
    <col min="11568" max="11568" width="9.7109375" style="1" customWidth="1"/>
    <col min="11569" max="11569" width="9.140625" style="1"/>
    <col min="11570" max="11570" width="7.5703125" style="1" customWidth="1"/>
    <col min="11571" max="11572" width="6.28515625" style="1" customWidth="1"/>
    <col min="11573" max="11574" width="9.140625" style="1"/>
    <col min="11575" max="11575" width="7.5703125" style="1" customWidth="1"/>
    <col min="11576" max="11577" width="6.28515625" style="1" customWidth="1"/>
    <col min="11578" max="11578" width="9.140625" style="1"/>
    <col min="11579" max="11579" width="8.28515625" style="1" customWidth="1"/>
    <col min="11580" max="11582" width="6.28515625" style="1" customWidth="1"/>
    <col min="11583" max="11583" width="8.42578125" style="1" customWidth="1"/>
    <col min="11584" max="11584" width="9.42578125" style="1" customWidth="1"/>
    <col min="11585" max="11585" width="9.5703125" style="1" bestFit="1" customWidth="1"/>
    <col min="11586" max="11776" width="9.140625" style="1"/>
    <col min="11777" max="11777" width="19.42578125" style="1" customWidth="1"/>
    <col min="11778" max="11778" width="7.7109375" style="1" customWidth="1"/>
    <col min="11779" max="11779" width="5.5703125" style="1" customWidth="1"/>
    <col min="11780" max="11780" width="9.42578125" style="1" customWidth="1"/>
    <col min="11781" max="11781" width="5.5703125" style="1" customWidth="1"/>
    <col min="11782" max="11782" width="7.7109375" style="1" customWidth="1"/>
    <col min="11783" max="11783" width="5.85546875" style="1" customWidth="1"/>
    <col min="11784" max="11784" width="5.5703125" style="1" customWidth="1"/>
    <col min="11785" max="11785" width="5.85546875" style="1" customWidth="1"/>
    <col min="11786" max="11786" width="5.42578125" style="1" customWidth="1"/>
    <col min="11787" max="11787" width="7" style="1" customWidth="1"/>
    <col min="11788" max="11788" width="9.7109375" style="1" customWidth="1"/>
    <col min="11789" max="11789" width="7.85546875" style="1" customWidth="1"/>
    <col min="11790" max="11790" width="7.28515625" style="1" customWidth="1"/>
    <col min="11791" max="11791" width="6.140625" style="1" customWidth="1"/>
    <col min="11792" max="11792" width="9.28515625" style="1" customWidth="1"/>
    <col min="11793" max="11793" width="8.5703125" style="1" customWidth="1"/>
    <col min="11794" max="11794" width="8.42578125" style="1" customWidth="1"/>
    <col min="11795" max="11795" width="7.42578125" style="1" customWidth="1"/>
    <col min="11796" max="11796" width="7.140625" style="1" customWidth="1"/>
    <col min="11797" max="11798" width="9.28515625" style="1" customWidth="1"/>
    <col min="11799" max="11799" width="8.28515625" style="1" customWidth="1"/>
    <col min="11800" max="11800" width="7.140625" style="1" customWidth="1"/>
    <col min="11801" max="11801" width="7.28515625" style="1" customWidth="1"/>
    <col min="11802" max="11802" width="9.7109375" style="1" customWidth="1"/>
    <col min="11803" max="11803" width="9.5703125" style="1" customWidth="1"/>
    <col min="11804" max="11804" width="8.5703125" style="1" customWidth="1"/>
    <col min="11805" max="11805" width="10.28515625" style="1" customWidth="1"/>
    <col min="11806" max="11806" width="8.140625" style="1" customWidth="1"/>
    <col min="11807" max="11807" width="9.5703125" style="1" customWidth="1"/>
    <col min="11808" max="11808" width="19.28515625" style="1" customWidth="1"/>
    <col min="11809" max="11809" width="9.140625" style="1"/>
    <col min="11810" max="11811" width="8" style="1" customWidth="1"/>
    <col min="11812" max="11812" width="7.28515625" style="1" customWidth="1"/>
    <col min="11813" max="11813" width="9.5703125" style="1" customWidth="1"/>
    <col min="11814" max="11814" width="9.140625" style="1"/>
    <col min="11815" max="11815" width="9.5703125" style="1" customWidth="1"/>
    <col min="11816" max="11816" width="8.5703125" style="1" customWidth="1"/>
    <col min="11817" max="11817" width="8.28515625" style="1" customWidth="1"/>
    <col min="11818" max="11818" width="7.85546875" style="1" customWidth="1"/>
    <col min="11819" max="11819" width="9.42578125" style="1" customWidth="1"/>
    <col min="11820" max="11820" width="8.5703125" style="1" customWidth="1"/>
    <col min="11821" max="11821" width="10.42578125" style="1" customWidth="1"/>
    <col min="11822" max="11823" width="7.140625" style="1" customWidth="1"/>
    <col min="11824" max="11824" width="9.7109375" style="1" customWidth="1"/>
    <col min="11825" max="11825" width="9.140625" style="1"/>
    <col min="11826" max="11826" width="7.5703125" style="1" customWidth="1"/>
    <col min="11827" max="11828" width="6.28515625" style="1" customWidth="1"/>
    <col min="11829" max="11830" width="9.140625" style="1"/>
    <col min="11831" max="11831" width="7.5703125" style="1" customWidth="1"/>
    <col min="11832" max="11833" width="6.28515625" style="1" customWidth="1"/>
    <col min="11834" max="11834" width="9.140625" style="1"/>
    <col min="11835" max="11835" width="8.28515625" style="1" customWidth="1"/>
    <col min="11836" max="11838" width="6.28515625" style="1" customWidth="1"/>
    <col min="11839" max="11839" width="8.42578125" style="1" customWidth="1"/>
    <col min="11840" max="11840" width="9.42578125" style="1" customWidth="1"/>
    <col min="11841" max="11841" width="9.5703125" style="1" bestFit="1" customWidth="1"/>
    <col min="11842" max="12032" width="9.140625" style="1"/>
    <col min="12033" max="12033" width="19.42578125" style="1" customWidth="1"/>
    <col min="12034" max="12034" width="7.7109375" style="1" customWidth="1"/>
    <col min="12035" max="12035" width="5.5703125" style="1" customWidth="1"/>
    <col min="12036" max="12036" width="9.42578125" style="1" customWidth="1"/>
    <col min="12037" max="12037" width="5.5703125" style="1" customWidth="1"/>
    <col min="12038" max="12038" width="7.7109375" style="1" customWidth="1"/>
    <col min="12039" max="12039" width="5.85546875" style="1" customWidth="1"/>
    <col min="12040" max="12040" width="5.5703125" style="1" customWidth="1"/>
    <col min="12041" max="12041" width="5.85546875" style="1" customWidth="1"/>
    <col min="12042" max="12042" width="5.42578125" style="1" customWidth="1"/>
    <col min="12043" max="12043" width="7" style="1" customWidth="1"/>
    <col min="12044" max="12044" width="9.7109375" style="1" customWidth="1"/>
    <col min="12045" max="12045" width="7.85546875" style="1" customWidth="1"/>
    <col min="12046" max="12046" width="7.28515625" style="1" customWidth="1"/>
    <col min="12047" max="12047" width="6.140625" style="1" customWidth="1"/>
    <col min="12048" max="12048" width="9.28515625" style="1" customWidth="1"/>
    <col min="12049" max="12049" width="8.5703125" style="1" customWidth="1"/>
    <col min="12050" max="12050" width="8.42578125" style="1" customWidth="1"/>
    <col min="12051" max="12051" width="7.42578125" style="1" customWidth="1"/>
    <col min="12052" max="12052" width="7.140625" style="1" customWidth="1"/>
    <col min="12053" max="12054" width="9.28515625" style="1" customWidth="1"/>
    <col min="12055" max="12055" width="8.28515625" style="1" customWidth="1"/>
    <col min="12056" max="12056" width="7.140625" style="1" customWidth="1"/>
    <col min="12057" max="12057" width="7.28515625" style="1" customWidth="1"/>
    <col min="12058" max="12058" width="9.7109375" style="1" customWidth="1"/>
    <col min="12059" max="12059" width="9.5703125" style="1" customWidth="1"/>
    <col min="12060" max="12060" width="8.5703125" style="1" customWidth="1"/>
    <col min="12061" max="12061" width="10.28515625" style="1" customWidth="1"/>
    <col min="12062" max="12062" width="8.140625" style="1" customWidth="1"/>
    <col min="12063" max="12063" width="9.5703125" style="1" customWidth="1"/>
    <col min="12064" max="12064" width="19.28515625" style="1" customWidth="1"/>
    <col min="12065" max="12065" width="9.140625" style="1"/>
    <col min="12066" max="12067" width="8" style="1" customWidth="1"/>
    <col min="12068" max="12068" width="7.28515625" style="1" customWidth="1"/>
    <col min="12069" max="12069" width="9.5703125" style="1" customWidth="1"/>
    <col min="12070" max="12070" width="9.140625" style="1"/>
    <col min="12071" max="12071" width="9.5703125" style="1" customWidth="1"/>
    <col min="12072" max="12072" width="8.5703125" style="1" customWidth="1"/>
    <col min="12073" max="12073" width="8.28515625" style="1" customWidth="1"/>
    <col min="12074" max="12074" width="7.85546875" style="1" customWidth="1"/>
    <col min="12075" max="12075" width="9.42578125" style="1" customWidth="1"/>
    <col min="12076" max="12076" width="8.5703125" style="1" customWidth="1"/>
    <col min="12077" max="12077" width="10.42578125" style="1" customWidth="1"/>
    <col min="12078" max="12079" width="7.140625" style="1" customWidth="1"/>
    <col min="12080" max="12080" width="9.7109375" style="1" customWidth="1"/>
    <col min="12081" max="12081" width="9.140625" style="1"/>
    <col min="12082" max="12082" width="7.5703125" style="1" customWidth="1"/>
    <col min="12083" max="12084" width="6.28515625" style="1" customWidth="1"/>
    <col min="12085" max="12086" width="9.140625" style="1"/>
    <col min="12087" max="12087" width="7.5703125" style="1" customWidth="1"/>
    <col min="12088" max="12089" width="6.28515625" style="1" customWidth="1"/>
    <col min="12090" max="12090" width="9.140625" style="1"/>
    <col min="12091" max="12091" width="8.28515625" style="1" customWidth="1"/>
    <col min="12092" max="12094" width="6.28515625" style="1" customWidth="1"/>
    <col min="12095" max="12095" width="8.42578125" style="1" customWidth="1"/>
    <col min="12096" max="12096" width="9.42578125" style="1" customWidth="1"/>
    <col min="12097" max="12097" width="9.5703125" style="1" bestFit="1" customWidth="1"/>
    <col min="12098" max="12288" width="9.140625" style="1"/>
    <col min="12289" max="12289" width="19.42578125" style="1" customWidth="1"/>
    <col min="12290" max="12290" width="7.7109375" style="1" customWidth="1"/>
    <col min="12291" max="12291" width="5.5703125" style="1" customWidth="1"/>
    <col min="12292" max="12292" width="9.42578125" style="1" customWidth="1"/>
    <col min="12293" max="12293" width="5.5703125" style="1" customWidth="1"/>
    <col min="12294" max="12294" width="7.7109375" style="1" customWidth="1"/>
    <col min="12295" max="12295" width="5.85546875" style="1" customWidth="1"/>
    <col min="12296" max="12296" width="5.5703125" style="1" customWidth="1"/>
    <col min="12297" max="12297" width="5.85546875" style="1" customWidth="1"/>
    <col min="12298" max="12298" width="5.42578125" style="1" customWidth="1"/>
    <col min="12299" max="12299" width="7" style="1" customWidth="1"/>
    <col min="12300" max="12300" width="9.7109375" style="1" customWidth="1"/>
    <col min="12301" max="12301" width="7.85546875" style="1" customWidth="1"/>
    <col min="12302" max="12302" width="7.28515625" style="1" customWidth="1"/>
    <col min="12303" max="12303" width="6.140625" style="1" customWidth="1"/>
    <col min="12304" max="12304" width="9.28515625" style="1" customWidth="1"/>
    <col min="12305" max="12305" width="8.5703125" style="1" customWidth="1"/>
    <col min="12306" max="12306" width="8.42578125" style="1" customWidth="1"/>
    <col min="12307" max="12307" width="7.42578125" style="1" customWidth="1"/>
    <col min="12308" max="12308" width="7.140625" style="1" customWidth="1"/>
    <col min="12309" max="12310" width="9.28515625" style="1" customWidth="1"/>
    <col min="12311" max="12311" width="8.28515625" style="1" customWidth="1"/>
    <col min="12312" max="12312" width="7.140625" style="1" customWidth="1"/>
    <col min="12313" max="12313" width="7.28515625" style="1" customWidth="1"/>
    <col min="12314" max="12314" width="9.7109375" style="1" customWidth="1"/>
    <col min="12315" max="12315" width="9.5703125" style="1" customWidth="1"/>
    <col min="12316" max="12316" width="8.5703125" style="1" customWidth="1"/>
    <col min="12317" max="12317" width="10.28515625" style="1" customWidth="1"/>
    <col min="12318" max="12318" width="8.140625" style="1" customWidth="1"/>
    <col min="12319" max="12319" width="9.5703125" style="1" customWidth="1"/>
    <col min="12320" max="12320" width="19.28515625" style="1" customWidth="1"/>
    <col min="12321" max="12321" width="9.140625" style="1"/>
    <col min="12322" max="12323" width="8" style="1" customWidth="1"/>
    <col min="12324" max="12324" width="7.28515625" style="1" customWidth="1"/>
    <col min="12325" max="12325" width="9.5703125" style="1" customWidth="1"/>
    <col min="12326" max="12326" width="9.140625" style="1"/>
    <col min="12327" max="12327" width="9.5703125" style="1" customWidth="1"/>
    <col min="12328" max="12328" width="8.5703125" style="1" customWidth="1"/>
    <col min="12329" max="12329" width="8.28515625" style="1" customWidth="1"/>
    <col min="12330" max="12330" width="7.85546875" style="1" customWidth="1"/>
    <col min="12331" max="12331" width="9.42578125" style="1" customWidth="1"/>
    <col min="12332" max="12332" width="8.5703125" style="1" customWidth="1"/>
    <col min="12333" max="12333" width="10.42578125" style="1" customWidth="1"/>
    <col min="12334" max="12335" width="7.140625" style="1" customWidth="1"/>
    <col min="12336" max="12336" width="9.7109375" style="1" customWidth="1"/>
    <col min="12337" max="12337" width="9.140625" style="1"/>
    <col min="12338" max="12338" width="7.5703125" style="1" customWidth="1"/>
    <col min="12339" max="12340" width="6.28515625" style="1" customWidth="1"/>
    <col min="12341" max="12342" width="9.140625" style="1"/>
    <col min="12343" max="12343" width="7.5703125" style="1" customWidth="1"/>
    <col min="12344" max="12345" width="6.28515625" style="1" customWidth="1"/>
    <col min="12346" max="12346" width="9.140625" style="1"/>
    <col min="12347" max="12347" width="8.28515625" style="1" customWidth="1"/>
    <col min="12348" max="12350" width="6.28515625" style="1" customWidth="1"/>
    <col min="12351" max="12351" width="8.42578125" style="1" customWidth="1"/>
    <col min="12352" max="12352" width="9.42578125" style="1" customWidth="1"/>
    <col min="12353" max="12353" width="9.5703125" style="1" bestFit="1" customWidth="1"/>
    <col min="12354" max="12544" width="9.140625" style="1"/>
    <col min="12545" max="12545" width="19.42578125" style="1" customWidth="1"/>
    <col min="12546" max="12546" width="7.7109375" style="1" customWidth="1"/>
    <col min="12547" max="12547" width="5.5703125" style="1" customWidth="1"/>
    <col min="12548" max="12548" width="9.42578125" style="1" customWidth="1"/>
    <col min="12549" max="12549" width="5.5703125" style="1" customWidth="1"/>
    <col min="12550" max="12550" width="7.7109375" style="1" customWidth="1"/>
    <col min="12551" max="12551" width="5.85546875" style="1" customWidth="1"/>
    <col min="12552" max="12552" width="5.5703125" style="1" customWidth="1"/>
    <col min="12553" max="12553" width="5.85546875" style="1" customWidth="1"/>
    <col min="12554" max="12554" width="5.42578125" style="1" customWidth="1"/>
    <col min="12555" max="12555" width="7" style="1" customWidth="1"/>
    <col min="12556" max="12556" width="9.7109375" style="1" customWidth="1"/>
    <col min="12557" max="12557" width="7.85546875" style="1" customWidth="1"/>
    <col min="12558" max="12558" width="7.28515625" style="1" customWidth="1"/>
    <col min="12559" max="12559" width="6.140625" style="1" customWidth="1"/>
    <col min="12560" max="12560" width="9.28515625" style="1" customWidth="1"/>
    <col min="12561" max="12561" width="8.5703125" style="1" customWidth="1"/>
    <col min="12562" max="12562" width="8.42578125" style="1" customWidth="1"/>
    <col min="12563" max="12563" width="7.42578125" style="1" customWidth="1"/>
    <col min="12564" max="12564" width="7.140625" style="1" customWidth="1"/>
    <col min="12565" max="12566" width="9.28515625" style="1" customWidth="1"/>
    <col min="12567" max="12567" width="8.28515625" style="1" customWidth="1"/>
    <col min="12568" max="12568" width="7.140625" style="1" customWidth="1"/>
    <col min="12569" max="12569" width="7.28515625" style="1" customWidth="1"/>
    <col min="12570" max="12570" width="9.7109375" style="1" customWidth="1"/>
    <col min="12571" max="12571" width="9.5703125" style="1" customWidth="1"/>
    <col min="12572" max="12572" width="8.5703125" style="1" customWidth="1"/>
    <col min="12573" max="12573" width="10.28515625" style="1" customWidth="1"/>
    <col min="12574" max="12574" width="8.140625" style="1" customWidth="1"/>
    <col min="12575" max="12575" width="9.5703125" style="1" customWidth="1"/>
    <col min="12576" max="12576" width="19.28515625" style="1" customWidth="1"/>
    <col min="12577" max="12577" width="9.140625" style="1"/>
    <col min="12578" max="12579" width="8" style="1" customWidth="1"/>
    <col min="12580" max="12580" width="7.28515625" style="1" customWidth="1"/>
    <col min="12581" max="12581" width="9.5703125" style="1" customWidth="1"/>
    <col min="12582" max="12582" width="9.140625" style="1"/>
    <col min="12583" max="12583" width="9.5703125" style="1" customWidth="1"/>
    <col min="12584" max="12584" width="8.5703125" style="1" customWidth="1"/>
    <col min="12585" max="12585" width="8.28515625" style="1" customWidth="1"/>
    <col min="12586" max="12586" width="7.85546875" style="1" customWidth="1"/>
    <col min="12587" max="12587" width="9.42578125" style="1" customWidth="1"/>
    <col min="12588" max="12588" width="8.5703125" style="1" customWidth="1"/>
    <col min="12589" max="12589" width="10.42578125" style="1" customWidth="1"/>
    <col min="12590" max="12591" width="7.140625" style="1" customWidth="1"/>
    <col min="12592" max="12592" width="9.7109375" style="1" customWidth="1"/>
    <col min="12593" max="12593" width="9.140625" style="1"/>
    <col min="12594" max="12594" width="7.5703125" style="1" customWidth="1"/>
    <col min="12595" max="12596" width="6.28515625" style="1" customWidth="1"/>
    <col min="12597" max="12598" width="9.140625" style="1"/>
    <col min="12599" max="12599" width="7.5703125" style="1" customWidth="1"/>
    <col min="12600" max="12601" width="6.28515625" style="1" customWidth="1"/>
    <col min="12602" max="12602" width="9.140625" style="1"/>
    <col min="12603" max="12603" width="8.28515625" style="1" customWidth="1"/>
    <col min="12604" max="12606" width="6.28515625" style="1" customWidth="1"/>
    <col min="12607" max="12607" width="8.42578125" style="1" customWidth="1"/>
    <col min="12608" max="12608" width="9.42578125" style="1" customWidth="1"/>
    <col min="12609" max="12609" width="9.5703125" style="1" bestFit="1" customWidth="1"/>
    <col min="12610" max="12800" width="9.140625" style="1"/>
    <col min="12801" max="12801" width="19.42578125" style="1" customWidth="1"/>
    <col min="12802" max="12802" width="7.7109375" style="1" customWidth="1"/>
    <col min="12803" max="12803" width="5.5703125" style="1" customWidth="1"/>
    <col min="12804" max="12804" width="9.42578125" style="1" customWidth="1"/>
    <col min="12805" max="12805" width="5.5703125" style="1" customWidth="1"/>
    <col min="12806" max="12806" width="7.7109375" style="1" customWidth="1"/>
    <col min="12807" max="12807" width="5.85546875" style="1" customWidth="1"/>
    <col min="12808" max="12808" width="5.5703125" style="1" customWidth="1"/>
    <col min="12809" max="12809" width="5.85546875" style="1" customWidth="1"/>
    <col min="12810" max="12810" width="5.42578125" style="1" customWidth="1"/>
    <col min="12811" max="12811" width="7" style="1" customWidth="1"/>
    <col min="12812" max="12812" width="9.7109375" style="1" customWidth="1"/>
    <col min="12813" max="12813" width="7.85546875" style="1" customWidth="1"/>
    <col min="12814" max="12814" width="7.28515625" style="1" customWidth="1"/>
    <col min="12815" max="12815" width="6.140625" style="1" customWidth="1"/>
    <col min="12816" max="12816" width="9.28515625" style="1" customWidth="1"/>
    <col min="12817" max="12817" width="8.5703125" style="1" customWidth="1"/>
    <col min="12818" max="12818" width="8.42578125" style="1" customWidth="1"/>
    <col min="12819" max="12819" width="7.42578125" style="1" customWidth="1"/>
    <col min="12820" max="12820" width="7.140625" style="1" customWidth="1"/>
    <col min="12821" max="12822" width="9.28515625" style="1" customWidth="1"/>
    <col min="12823" max="12823" width="8.28515625" style="1" customWidth="1"/>
    <col min="12824" max="12824" width="7.140625" style="1" customWidth="1"/>
    <col min="12825" max="12825" width="7.28515625" style="1" customWidth="1"/>
    <col min="12826" max="12826" width="9.7109375" style="1" customWidth="1"/>
    <col min="12827" max="12827" width="9.5703125" style="1" customWidth="1"/>
    <col min="12828" max="12828" width="8.5703125" style="1" customWidth="1"/>
    <col min="12829" max="12829" width="10.28515625" style="1" customWidth="1"/>
    <col min="12830" max="12830" width="8.140625" style="1" customWidth="1"/>
    <col min="12831" max="12831" width="9.5703125" style="1" customWidth="1"/>
    <col min="12832" max="12832" width="19.28515625" style="1" customWidth="1"/>
    <col min="12833" max="12833" width="9.140625" style="1"/>
    <col min="12834" max="12835" width="8" style="1" customWidth="1"/>
    <col min="12836" max="12836" width="7.28515625" style="1" customWidth="1"/>
    <col min="12837" max="12837" width="9.5703125" style="1" customWidth="1"/>
    <col min="12838" max="12838" width="9.140625" style="1"/>
    <col min="12839" max="12839" width="9.5703125" style="1" customWidth="1"/>
    <col min="12840" max="12840" width="8.5703125" style="1" customWidth="1"/>
    <col min="12841" max="12841" width="8.28515625" style="1" customWidth="1"/>
    <col min="12842" max="12842" width="7.85546875" style="1" customWidth="1"/>
    <col min="12843" max="12843" width="9.42578125" style="1" customWidth="1"/>
    <col min="12844" max="12844" width="8.5703125" style="1" customWidth="1"/>
    <col min="12845" max="12845" width="10.42578125" style="1" customWidth="1"/>
    <col min="12846" max="12847" width="7.140625" style="1" customWidth="1"/>
    <col min="12848" max="12848" width="9.7109375" style="1" customWidth="1"/>
    <col min="12849" max="12849" width="9.140625" style="1"/>
    <col min="12850" max="12850" width="7.5703125" style="1" customWidth="1"/>
    <col min="12851" max="12852" width="6.28515625" style="1" customWidth="1"/>
    <col min="12853" max="12854" width="9.140625" style="1"/>
    <col min="12855" max="12855" width="7.5703125" style="1" customWidth="1"/>
    <col min="12856" max="12857" width="6.28515625" style="1" customWidth="1"/>
    <col min="12858" max="12858" width="9.140625" style="1"/>
    <col min="12859" max="12859" width="8.28515625" style="1" customWidth="1"/>
    <col min="12860" max="12862" width="6.28515625" style="1" customWidth="1"/>
    <col min="12863" max="12863" width="8.42578125" style="1" customWidth="1"/>
    <col min="12864" max="12864" width="9.42578125" style="1" customWidth="1"/>
    <col min="12865" max="12865" width="9.5703125" style="1" bestFit="1" customWidth="1"/>
    <col min="12866" max="13056" width="9.140625" style="1"/>
    <col min="13057" max="13057" width="19.42578125" style="1" customWidth="1"/>
    <col min="13058" max="13058" width="7.7109375" style="1" customWidth="1"/>
    <col min="13059" max="13059" width="5.5703125" style="1" customWidth="1"/>
    <col min="13060" max="13060" width="9.42578125" style="1" customWidth="1"/>
    <col min="13061" max="13061" width="5.5703125" style="1" customWidth="1"/>
    <col min="13062" max="13062" width="7.7109375" style="1" customWidth="1"/>
    <col min="13063" max="13063" width="5.85546875" style="1" customWidth="1"/>
    <col min="13064" max="13064" width="5.5703125" style="1" customWidth="1"/>
    <col min="13065" max="13065" width="5.85546875" style="1" customWidth="1"/>
    <col min="13066" max="13066" width="5.42578125" style="1" customWidth="1"/>
    <col min="13067" max="13067" width="7" style="1" customWidth="1"/>
    <col min="13068" max="13068" width="9.7109375" style="1" customWidth="1"/>
    <col min="13069" max="13069" width="7.85546875" style="1" customWidth="1"/>
    <col min="13070" max="13070" width="7.28515625" style="1" customWidth="1"/>
    <col min="13071" max="13071" width="6.140625" style="1" customWidth="1"/>
    <col min="13072" max="13072" width="9.28515625" style="1" customWidth="1"/>
    <col min="13073" max="13073" width="8.5703125" style="1" customWidth="1"/>
    <col min="13074" max="13074" width="8.42578125" style="1" customWidth="1"/>
    <col min="13075" max="13075" width="7.42578125" style="1" customWidth="1"/>
    <col min="13076" max="13076" width="7.140625" style="1" customWidth="1"/>
    <col min="13077" max="13078" width="9.28515625" style="1" customWidth="1"/>
    <col min="13079" max="13079" width="8.28515625" style="1" customWidth="1"/>
    <col min="13080" max="13080" width="7.140625" style="1" customWidth="1"/>
    <col min="13081" max="13081" width="7.28515625" style="1" customWidth="1"/>
    <col min="13082" max="13082" width="9.7109375" style="1" customWidth="1"/>
    <col min="13083" max="13083" width="9.5703125" style="1" customWidth="1"/>
    <col min="13084" max="13084" width="8.5703125" style="1" customWidth="1"/>
    <col min="13085" max="13085" width="10.28515625" style="1" customWidth="1"/>
    <col min="13086" max="13086" width="8.140625" style="1" customWidth="1"/>
    <col min="13087" max="13087" width="9.5703125" style="1" customWidth="1"/>
    <col min="13088" max="13088" width="19.28515625" style="1" customWidth="1"/>
    <col min="13089" max="13089" width="9.140625" style="1"/>
    <col min="13090" max="13091" width="8" style="1" customWidth="1"/>
    <col min="13092" max="13092" width="7.28515625" style="1" customWidth="1"/>
    <col min="13093" max="13093" width="9.5703125" style="1" customWidth="1"/>
    <col min="13094" max="13094" width="9.140625" style="1"/>
    <col min="13095" max="13095" width="9.5703125" style="1" customWidth="1"/>
    <col min="13096" max="13096" width="8.5703125" style="1" customWidth="1"/>
    <col min="13097" max="13097" width="8.28515625" style="1" customWidth="1"/>
    <col min="13098" max="13098" width="7.85546875" style="1" customWidth="1"/>
    <col min="13099" max="13099" width="9.42578125" style="1" customWidth="1"/>
    <col min="13100" max="13100" width="8.5703125" style="1" customWidth="1"/>
    <col min="13101" max="13101" width="10.42578125" style="1" customWidth="1"/>
    <col min="13102" max="13103" width="7.140625" style="1" customWidth="1"/>
    <col min="13104" max="13104" width="9.7109375" style="1" customWidth="1"/>
    <col min="13105" max="13105" width="9.140625" style="1"/>
    <col min="13106" max="13106" width="7.5703125" style="1" customWidth="1"/>
    <col min="13107" max="13108" width="6.28515625" style="1" customWidth="1"/>
    <col min="13109" max="13110" width="9.140625" style="1"/>
    <col min="13111" max="13111" width="7.5703125" style="1" customWidth="1"/>
    <col min="13112" max="13113" width="6.28515625" style="1" customWidth="1"/>
    <col min="13114" max="13114" width="9.140625" style="1"/>
    <col min="13115" max="13115" width="8.28515625" style="1" customWidth="1"/>
    <col min="13116" max="13118" width="6.28515625" style="1" customWidth="1"/>
    <col min="13119" max="13119" width="8.42578125" style="1" customWidth="1"/>
    <col min="13120" max="13120" width="9.42578125" style="1" customWidth="1"/>
    <col min="13121" max="13121" width="9.5703125" style="1" bestFit="1" customWidth="1"/>
    <col min="13122" max="13312" width="9.140625" style="1"/>
    <col min="13313" max="13313" width="19.42578125" style="1" customWidth="1"/>
    <col min="13314" max="13314" width="7.7109375" style="1" customWidth="1"/>
    <col min="13315" max="13315" width="5.5703125" style="1" customWidth="1"/>
    <col min="13316" max="13316" width="9.42578125" style="1" customWidth="1"/>
    <col min="13317" max="13317" width="5.5703125" style="1" customWidth="1"/>
    <col min="13318" max="13318" width="7.7109375" style="1" customWidth="1"/>
    <col min="13319" max="13319" width="5.85546875" style="1" customWidth="1"/>
    <col min="13320" max="13320" width="5.5703125" style="1" customWidth="1"/>
    <col min="13321" max="13321" width="5.85546875" style="1" customWidth="1"/>
    <col min="13322" max="13322" width="5.42578125" style="1" customWidth="1"/>
    <col min="13323" max="13323" width="7" style="1" customWidth="1"/>
    <col min="13324" max="13324" width="9.7109375" style="1" customWidth="1"/>
    <col min="13325" max="13325" width="7.85546875" style="1" customWidth="1"/>
    <col min="13326" max="13326" width="7.28515625" style="1" customWidth="1"/>
    <col min="13327" max="13327" width="6.140625" style="1" customWidth="1"/>
    <col min="13328" max="13328" width="9.28515625" style="1" customWidth="1"/>
    <col min="13329" max="13329" width="8.5703125" style="1" customWidth="1"/>
    <col min="13330" max="13330" width="8.42578125" style="1" customWidth="1"/>
    <col min="13331" max="13331" width="7.42578125" style="1" customWidth="1"/>
    <col min="13332" max="13332" width="7.140625" style="1" customWidth="1"/>
    <col min="13333" max="13334" width="9.28515625" style="1" customWidth="1"/>
    <col min="13335" max="13335" width="8.28515625" style="1" customWidth="1"/>
    <col min="13336" max="13336" width="7.140625" style="1" customWidth="1"/>
    <col min="13337" max="13337" width="7.28515625" style="1" customWidth="1"/>
    <col min="13338" max="13338" width="9.7109375" style="1" customWidth="1"/>
    <col min="13339" max="13339" width="9.5703125" style="1" customWidth="1"/>
    <col min="13340" max="13340" width="8.5703125" style="1" customWidth="1"/>
    <col min="13341" max="13341" width="10.28515625" style="1" customWidth="1"/>
    <col min="13342" max="13342" width="8.140625" style="1" customWidth="1"/>
    <col min="13343" max="13343" width="9.5703125" style="1" customWidth="1"/>
    <col min="13344" max="13344" width="19.28515625" style="1" customWidth="1"/>
    <col min="13345" max="13345" width="9.140625" style="1"/>
    <col min="13346" max="13347" width="8" style="1" customWidth="1"/>
    <col min="13348" max="13348" width="7.28515625" style="1" customWidth="1"/>
    <col min="13349" max="13349" width="9.5703125" style="1" customWidth="1"/>
    <col min="13350" max="13350" width="9.140625" style="1"/>
    <col min="13351" max="13351" width="9.5703125" style="1" customWidth="1"/>
    <col min="13352" max="13352" width="8.5703125" style="1" customWidth="1"/>
    <col min="13353" max="13353" width="8.28515625" style="1" customWidth="1"/>
    <col min="13354" max="13354" width="7.85546875" style="1" customWidth="1"/>
    <col min="13355" max="13355" width="9.42578125" style="1" customWidth="1"/>
    <col min="13356" max="13356" width="8.5703125" style="1" customWidth="1"/>
    <col min="13357" max="13357" width="10.42578125" style="1" customWidth="1"/>
    <col min="13358" max="13359" width="7.140625" style="1" customWidth="1"/>
    <col min="13360" max="13360" width="9.7109375" style="1" customWidth="1"/>
    <col min="13361" max="13361" width="9.140625" style="1"/>
    <col min="13362" max="13362" width="7.5703125" style="1" customWidth="1"/>
    <col min="13363" max="13364" width="6.28515625" style="1" customWidth="1"/>
    <col min="13365" max="13366" width="9.140625" style="1"/>
    <col min="13367" max="13367" width="7.5703125" style="1" customWidth="1"/>
    <col min="13368" max="13369" width="6.28515625" style="1" customWidth="1"/>
    <col min="13370" max="13370" width="9.140625" style="1"/>
    <col min="13371" max="13371" width="8.28515625" style="1" customWidth="1"/>
    <col min="13372" max="13374" width="6.28515625" style="1" customWidth="1"/>
    <col min="13375" max="13375" width="8.42578125" style="1" customWidth="1"/>
    <col min="13376" max="13376" width="9.42578125" style="1" customWidth="1"/>
    <col min="13377" max="13377" width="9.5703125" style="1" bestFit="1" customWidth="1"/>
    <col min="13378" max="13568" width="9.140625" style="1"/>
    <col min="13569" max="13569" width="19.42578125" style="1" customWidth="1"/>
    <col min="13570" max="13570" width="7.7109375" style="1" customWidth="1"/>
    <col min="13571" max="13571" width="5.5703125" style="1" customWidth="1"/>
    <col min="13572" max="13572" width="9.42578125" style="1" customWidth="1"/>
    <col min="13573" max="13573" width="5.5703125" style="1" customWidth="1"/>
    <col min="13574" max="13574" width="7.7109375" style="1" customWidth="1"/>
    <col min="13575" max="13575" width="5.85546875" style="1" customWidth="1"/>
    <col min="13576" max="13576" width="5.5703125" style="1" customWidth="1"/>
    <col min="13577" max="13577" width="5.85546875" style="1" customWidth="1"/>
    <col min="13578" max="13578" width="5.42578125" style="1" customWidth="1"/>
    <col min="13579" max="13579" width="7" style="1" customWidth="1"/>
    <col min="13580" max="13580" width="9.7109375" style="1" customWidth="1"/>
    <col min="13581" max="13581" width="7.85546875" style="1" customWidth="1"/>
    <col min="13582" max="13582" width="7.28515625" style="1" customWidth="1"/>
    <col min="13583" max="13583" width="6.140625" style="1" customWidth="1"/>
    <col min="13584" max="13584" width="9.28515625" style="1" customWidth="1"/>
    <col min="13585" max="13585" width="8.5703125" style="1" customWidth="1"/>
    <col min="13586" max="13586" width="8.42578125" style="1" customWidth="1"/>
    <col min="13587" max="13587" width="7.42578125" style="1" customWidth="1"/>
    <col min="13588" max="13588" width="7.140625" style="1" customWidth="1"/>
    <col min="13589" max="13590" width="9.28515625" style="1" customWidth="1"/>
    <col min="13591" max="13591" width="8.28515625" style="1" customWidth="1"/>
    <col min="13592" max="13592" width="7.140625" style="1" customWidth="1"/>
    <col min="13593" max="13593" width="7.28515625" style="1" customWidth="1"/>
    <col min="13594" max="13594" width="9.7109375" style="1" customWidth="1"/>
    <col min="13595" max="13595" width="9.5703125" style="1" customWidth="1"/>
    <col min="13596" max="13596" width="8.5703125" style="1" customWidth="1"/>
    <col min="13597" max="13597" width="10.28515625" style="1" customWidth="1"/>
    <col min="13598" max="13598" width="8.140625" style="1" customWidth="1"/>
    <col min="13599" max="13599" width="9.5703125" style="1" customWidth="1"/>
    <col min="13600" max="13600" width="19.28515625" style="1" customWidth="1"/>
    <col min="13601" max="13601" width="9.140625" style="1"/>
    <col min="13602" max="13603" width="8" style="1" customWidth="1"/>
    <col min="13604" max="13604" width="7.28515625" style="1" customWidth="1"/>
    <col min="13605" max="13605" width="9.5703125" style="1" customWidth="1"/>
    <col min="13606" max="13606" width="9.140625" style="1"/>
    <col min="13607" max="13607" width="9.5703125" style="1" customWidth="1"/>
    <col min="13608" max="13608" width="8.5703125" style="1" customWidth="1"/>
    <col min="13609" max="13609" width="8.28515625" style="1" customWidth="1"/>
    <col min="13610" max="13610" width="7.85546875" style="1" customWidth="1"/>
    <col min="13611" max="13611" width="9.42578125" style="1" customWidth="1"/>
    <col min="13612" max="13612" width="8.5703125" style="1" customWidth="1"/>
    <col min="13613" max="13613" width="10.42578125" style="1" customWidth="1"/>
    <col min="13614" max="13615" width="7.140625" style="1" customWidth="1"/>
    <col min="13616" max="13616" width="9.7109375" style="1" customWidth="1"/>
    <col min="13617" max="13617" width="9.140625" style="1"/>
    <col min="13618" max="13618" width="7.5703125" style="1" customWidth="1"/>
    <col min="13619" max="13620" width="6.28515625" style="1" customWidth="1"/>
    <col min="13621" max="13622" width="9.140625" style="1"/>
    <col min="13623" max="13623" width="7.5703125" style="1" customWidth="1"/>
    <col min="13624" max="13625" width="6.28515625" style="1" customWidth="1"/>
    <col min="13626" max="13626" width="9.140625" style="1"/>
    <col min="13627" max="13627" width="8.28515625" style="1" customWidth="1"/>
    <col min="13628" max="13630" width="6.28515625" style="1" customWidth="1"/>
    <col min="13631" max="13631" width="8.42578125" style="1" customWidth="1"/>
    <col min="13632" max="13632" width="9.42578125" style="1" customWidth="1"/>
    <col min="13633" max="13633" width="9.5703125" style="1" bestFit="1" customWidth="1"/>
    <col min="13634" max="13824" width="9.140625" style="1"/>
    <col min="13825" max="13825" width="19.42578125" style="1" customWidth="1"/>
    <col min="13826" max="13826" width="7.7109375" style="1" customWidth="1"/>
    <col min="13827" max="13827" width="5.5703125" style="1" customWidth="1"/>
    <col min="13828" max="13828" width="9.42578125" style="1" customWidth="1"/>
    <col min="13829" max="13829" width="5.5703125" style="1" customWidth="1"/>
    <col min="13830" max="13830" width="7.7109375" style="1" customWidth="1"/>
    <col min="13831" max="13831" width="5.85546875" style="1" customWidth="1"/>
    <col min="13832" max="13832" width="5.5703125" style="1" customWidth="1"/>
    <col min="13833" max="13833" width="5.85546875" style="1" customWidth="1"/>
    <col min="13834" max="13834" width="5.42578125" style="1" customWidth="1"/>
    <col min="13835" max="13835" width="7" style="1" customWidth="1"/>
    <col min="13836" max="13836" width="9.7109375" style="1" customWidth="1"/>
    <col min="13837" max="13837" width="7.85546875" style="1" customWidth="1"/>
    <col min="13838" max="13838" width="7.28515625" style="1" customWidth="1"/>
    <col min="13839" max="13839" width="6.140625" style="1" customWidth="1"/>
    <col min="13840" max="13840" width="9.28515625" style="1" customWidth="1"/>
    <col min="13841" max="13841" width="8.5703125" style="1" customWidth="1"/>
    <col min="13842" max="13842" width="8.42578125" style="1" customWidth="1"/>
    <col min="13843" max="13843" width="7.42578125" style="1" customWidth="1"/>
    <col min="13844" max="13844" width="7.140625" style="1" customWidth="1"/>
    <col min="13845" max="13846" width="9.28515625" style="1" customWidth="1"/>
    <col min="13847" max="13847" width="8.28515625" style="1" customWidth="1"/>
    <col min="13848" max="13848" width="7.140625" style="1" customWidth="1"/>
    <col min="13849" max="13849" width="7.28515625" style="1" customWidth="1"/>
    <col min="13850" max="13850" width="9.7109375" style="1" customWidth="1"/>
    <col min="13851" max="13851" width="9.5703125" style="1" customWidth="1"/>
    <col min="13852" max="13852" width="8.5703125" style="1" customWidth="1"/>
    <col min="13853" max="13853" width="10.28515625" style="1" customWidth="1"/>
    <col min="13854" max="13854" width="8.140625" style="1" customWidth="1"/>
    <col min="13855" max="13855" width="9.5703125" style="1" customWidth="1"/>
    <col min="13856" max="13856" width="19.28515625" style="1" customWidth="1"/>
    <col min="13857" max="13857" width="9.140625" style="1"/>
    <col min="13858" max="13859" width="8" style="1" customWidth="1"/>
    <col min="13860" max="13860" width="7.28515625" style="1" customWidth="1"/>
    <col min="13861" max="13861" width="9.5703125" style="1" customWidth="1"/>
    <col min="13862" max="13862" width="9.140625" style="1"/>
    <col min="13863" max="13863" width="9.5703125" style="1" customWidth="1"/>
    <col min="13864" max="13864" width="8.5703125" style="1" customWidth="1"/>
    <col min="13865" max="13865" width="8.28515625" style="1" customWidth="1"/>
    <col min="13866" max="13866" width="7.85546875" style="1" customWidth="1"/>
    <col min="13867" max="13867" width="9.42578125" style="1" customWidth="1"/>
    <col min="13868" max="13868" width="8.5703125" style="1" customWidth="1"/>
    <col min="13869" max="13869" width="10.42578125" style="1" customWidth="1"/>
    <col min="13870" max="13871" width="7.140625" style="1" customWidth="1"/>
    <col min="13872" max="13872" width="9.7109375" style="1" customWidth="1"/>
    <col min="13873" max="13873" width="9.140625" style="1"/>
    <col min="13874" max="13874" width="7.5703125" style="1" customWidth="1"/>
    <col min="13875" max="13876" width="6.28515625" style="1" customWidth="1"/>
    <col min="13877" max="13878" width="9.140625" style="1"/>
    <col min="13879" max="13879" width="7.5703125" style="1" customWidth="1"/>
    <col min="13880" max="13881" width="6.28515625" style="1" customWidth="1"/>
    <col min="13882" max="13882" width="9.140625" style="1"/>
    <col min="13883" max="13883" width="8.28515625" style="1" customWidth="1"/>
    <col min="13884" max="13886" width="6.28515625" style="1" customWidth="1"/>
    <col min="13887" max="13887" width="8.42578125" style="1" customWidth="1"/>
    <col min="13888" max="13888" width="9.42578125" style="1" customWidth="1"/>
    <col min="13889" max="13889" width="9.5703125" style="1" bestFit="1" customWidth="1"/>
    <col min="13890" max="14080" width="9.140625" style="1"/>
    <col min="14081" max="14081" width="19.42578125" style="1" customWidth="1"/>
    <col min="14082" max="14082" width="7.7109375" style="1" customWidth="1"/>
    <col min="14083" max="14083" width="5.5703125" style="1" customWidth="1"/>
    <col min="14084" max="14084" width="9.42578125" style="1" customWidth="1"/>
    <col min="14085" max="14085" width="5.5703125" style="1" customWidth="1"/>
    <col min="14086" max="14086" width="7.7109375" style="1" customWidth="1"/>
    <col min="14087" max="14087" width="5.85546875" style="1" customWidth="1"/>
    <col min="14088" max="14088" width="5.5703125" style="1" customWidth="1"/>
    <col min="14089" max="14089" width="5.85546875" style="1" customWidth="1"/>
    <col min="14090" max="14090" width="5.42578125" style="1" customWidth="1"/>
    <col min="14091" max="14091" width="7" style="1" customWidth="1"/>
    <col min="14092" max="14092" width="9.7109375" style="1" customWidth="1"/>
    <col min="14093" max="14093" width="7.85546875" style="1" customWidth="1"/>
    <col min="14094" max="14094" width="7.28515625" style="1" customWidth="1"/>
    <col min="14095" max="14095" width="6.140625" style="1" customWidth="1"/>
    <col min="14096" max="14096" width="9.28515625" style="1" customWidth="1"/>
    <col min="14097" max="14097" width="8.5703125" style="1" customWidth="1"/>
    <col min="14098" max="14098" width="8.42578125" style="1" customWidth="1"/>
    <col min="14099" max="14099" width="7.42578125" style="1" customWidth="1"/>
    <col min="14100" max="14100" width="7.140625" style="1" customWidth="1"/>
    <col min="14101" max="14102" width="9.28515625" style="1" customWidth="1"/>
    <col min="14103" max="14103" width="8.28515625" style="1" customWidth="1"/>
    <col min="14104" max="14104" width="7.140625" style="1" customWidth="1"/>
    <col min="14105" max="14105" width="7.28515625" style="1" customWidth="1"/>
    <col min="14106" max="14106" width="9.7109375" style="1" customWidth="1"/>
    <col min="14107" max="14107" width="9.5703125" style="1" customWidth="1"/>
    <col min="14108" max="14108" width="8.5703125" style="1" customWidth="1"/>
    <col min="14109" max="14109" width="10.28515625" style="1" customWidth="1"/>
    <col min="14110" max="14110" width="8.140625" style="1" customWidth="1"/>
    <col min="14111" max="14111" width="9.5703125" style="1" customWidth="1"/>
    <col min="14112" max="14112" width="19.28515625" style="1" customWidth="1"/>
    <col min="14113" max="14113" width="9.140625" style="1"/>
    <col min="14114" max="14115" width="8" style="1" customWidth="1"/>
    <col min="14116" max="14116" width="7.28515625" style="1" customWidth="1"/>
    <col min="14117" max="14117" width="9.5703125" style="1" customWidth="1"/>
    <col min="14118" max="14118" width="9.140625" style="1"/>
    <col min="14119" max="14119" width="9.5703125" style="1" customWidth="1"/>
    <col min="14120" max="14120" width="8.5703125" style="1" customWidth="1"/>
    <col min="14121" max="14121" width="8.28515625" style="1" customWidth="1"/>
    <col min="14122" max="14122" width="7.85546875" style="1" customWidth="1"/>
    <col min="14123" max="14123" width="9.42578125" style="1" customWidth="1"/>
    <col min="14124" max="14124" width="8.5703125" style="1" customWidth="1"/>
    <col min="14125" max="14125" width="10.42578125" style="1" customWidth="1"/>
    <col min="14126" max="14127" width="7.140625" style="1" customWidth="1"/>
    <col min="14128" max="14128" width="9.7109375" style="1" customWidth="1"/>
    <col min="14129" max="14129" width="9.140625" style="1"/>
    <col min="14130" max="14130" width="7.5703125" style="1" customWidth="1"/>
    <col min="14131" max="14132" width="6.28515625" style="1" customWidth="1"/>
    <col min="14133" max="14134" width="9.140625" style="1"/>
    <col min="14135" max="14135" width="7.5703125" style="1" customWidth="1"/>
    <col min="14136" max="14137" width="6.28515625" style="1" customWidth="1"/>
    <col min="14138" max="14138" width="9.140625" style="1"/>
    <col min="14139" max="14139" width="8.28515625" style="1" customWidth="1"/>
    <col min="14140" max="14142" width="6.28515625" style="1" customWidth="1"/>
    <col min="14143" max="14143" width="8.42578125" style="1" customWidth="1"/>
    <col min="14144" max="14144" width="9.42578125" style="1" customWidth="1"/>
    <col min="14145" max="14145" width="9.5703125" style="1" bestFit="1" customWidth="1"/>
    <col min="14146" max="14336" width="9.140625" style="1"/>
    <col min="14337" max="14337" width="19.42578125" style="1" customWidth="1"/>
    <col min="14338" max="14338" width="7.7109375" style="1" customWidth="1"/>
    <col min="14339" max="14339" width="5.5703125" style="1" customWidth="1"/>
    <col min="14340" max="14340" width="9.42578125" style="1" customWidth="1"/>
    <col min="14341" max="14341" width="5.5703125" style="1" customWidth="1"/>
    <col min="14342" max="14342" width="7.7109375" style="1" customWidth="1"/>
    <col min="14343" max="14343" width="5.85546875" style="1" customWidth="1"/>
    <col min="14344" max="14344" width="5.5703125" style="1" customWidth="1"/>
    <col min="14345" max="14345" width="5.85546875" style="1" customWidth="1"/>
    <col min="14346" max="14346" width="5.42578125" style="1" customWidth="1"/>
    <col min="14347" max="14347" width="7" style="1" customWidth="1"/>
    <col min="14348" max="14348" width="9.7109375" style="1" customWidth="1"/>
    <col min="14349" max="14349" width="7.85546875" style="1" customWidth="1"/>
    <col min="14350" max="14350" width="7.28515625" style="1" customWidth="1"/>
    <col min="14351" max="14351" width="6.140625" style="1" customWidth="1"/>
    <col min="14352" max="14352" width="9.28515625" style="1" customWidth="1"/>
    <col min="14353" max="14353" width="8.5703125" style="1" customWidth="1"/>
    <col min="14354" max="14354" width="8.42578125" style="1" customWidth="1"/>
    <col min="14355" max="14355" width="7.42578125" style="1" customWidth="1"/>
    <col min="14356" max="14356" width="7.140625" style="1" customWidth="1"/>
    <col min="14357" max="14358" width="9.28515625" style="1" customWidth="1"/>
    <col min="14359" max="14359" width="8.28515625" style="1" customWidth="1"/>
    <col min="14360" max="14360" width="7.140625" style="1" customWidth="1"/>
    <col min="14361" max="14361" width="7.28515625" style="1" customWidth="1"/>
    <col min="14362" max="14362" width="9.7109375" style="1" customWidth="1"/>
    <col min="14363" max="14363" width="9.5703125" style="1" customWidth="1"/>
    <col min="14364" max="14364" width="8.5703125" style="1" customWidth="1"/>
    <col min="14365" max="14365" width="10.28515625" style="1" customWidth="1"/>
    <col min="14366" max="14366" width="8.140625" style="1" customWidth="1"/>
    <col min="14367" max="14367" width="9.5703125" style="1" customWidth="1"/>
    <col min="14368" max="14368" width="19.28515625" style="1" customWidth="1"/>
    <col min="14369" max="14369" width="9.140625" style="1"/>
    <col min="14370" max="14371" width="8" style="1" customWidth="1"/>
    <col min="14372" max="14372" width="7.28515625" style="1" customWidth="1"/>
    <col min="14373" max="14373" width="9.5703125" style="1" customWidth="1"/>
    <col min="14374" max="14374" width="9.140625" style="1"/>
    <col min="14375" max="14375" width="9.5703125" style="1" customWidth="1"/>
    <col min="14376" max="14376" width="8.5703125" style="1" customWidth="1"/>
    <col min="14377" max="14377" width="8.28515625" style="1" customWidth="1"/>
    <col min="14378" max="14378" width="7.85546875" style="1" customWidth="1"/>
    <col min="14379" max="14379" width="9.42578125" style="1" customWidth="1"/>
    <col min="14380" max="14380" width="8.5703125" style="1" customWidth="1"/>
    <col min="14381" max="14381" width="10.42578125" style="1" customWidth="1"/>
    <col min="14382" max="14383" width="7.140625" style="1" customWidth="1"/>
    <col min="14384" max="14384" width="9.7109375" style="1" customWidth="1"/>
    <col min="14385" max="14385" width="9.140625" style="1"/>
    <col min="14386" max="14386" width="7.5703125" style="1" customWidth="1"/>
    <col min="14387" max="14388" width="6.28515625" style="1" customWidth="1"/>
    <col min="14389" max="14390" width="9.140625" style="1"/>
    <col min="14391" max="14391" width="7.5703125" style="1" customWidth="1"/>
    <col min="14392" max="14393" width="6.28515625" style="1" customWidth="1"/>
    <col min="14394" max="14394" width="9.140625" style="1"/>
    <col min="14395" max="14395" width="8.28515625" style="1" customWidth="1"/>
    <col min="14396" max="14398" width="6.28515625" style="1" customWidth="1"/>
    <col min="14399" max="14399" width="8.42578125" style="1" customWidth="1"/>
    <col min="14400" max="14400" width="9.42578125" style="1" customWidth="1"/>
    <col min="14401" max="14401" width="9.5703125" style="1" bestFit="1" customWidth="1"/>
    <col min="14402" max="14592" width="9.140625" style="1"/>
    <col min="14593" max="14593" width="19.42578125" style="1" customWidth="1"/>
    <col min="14594" max="14594" width="7.7109375" style="1" customWidth="1"/>
    <col min="14595" max="14595" width="5.5703125" style="1" customWidth="1"/>
    <col min="14596" max="14596" width="9.42578125" style="1" customWidth="1"/>
    <col min="14597" max="14597" width="5.5703125" style="1" customWidth="1"/>
    <col min="14598" max="14598" width="7.7109375" style="1" customWidth="1"/>
    <col min="14599" max="14599" width="5.85546875" style="1" customWidth="1"/>
    <col min="14600" max="14600" width="5.5703125" style="1" customWidth="1"/>
    <col min="14601" max="14601" width="5.85546875" style="1" customWidth="1"/>
    <col min="14602" max="14602" width="5.42578125" style="1" customWidth="1"/>
    <col min="14603" max="14603" width="7" style="1" customWidth="1"/>
    <col min="14604" max="14604" width="9.7109375" style="1" customWidth="1"/>
    <col min="14605" max="14605" width="7.85546875" style="1" customWidth="1"/>
    <col min="14606" max="14606" width="7.28515625" style="1" customWidth="1"/>
    <col min="14607" max="14607" width="6.140625" style="1" customWidth="1"/>
    <col min="14608" max="14608" width="9.28515625" style="1" customWidth="1"/>
    <col min="14609" max="14609" width="8.5703125" style="1" customWidth="1"/>
    <col min="14610" max="14610" width="8.42578125" style="1" customWidth="1"/>
    <col min="14611" max="14611" width="7.42578125" style="1" customWidth="1"/>
    <col min="14612" max="14612" width="7.140625" style="1" customWidth="1"/>
    <col min="14613" max="14614" width="9.28515625" style="1" customWidth="1"/>
    <col min="14615" max="14615" width="8.28515625" style="1" customWidth="1"/>
    <col min="14616" max="14616" width="7.140625" style="1" customWidth="1"/>
    <col min="14617" max="14617" width="7.28515625" style="1" customWidth="1"/>
    <col min="14618" max="14618" width="9.7109375" style="1" customWidth="1"/>
    <col min="14619" max="14619" width="9.5703125" style="1" customWidth="1"/>
    <col min="14620" max="14620" width="8.5703125" style="1" customWidth="1"/>
    <col min="14621" max="14621" width="10.28515625" style="1" customWidth="1"/>
    <col min="14622" max="14622" width="8.140625" style="1" customWidth="1"/>
    <col min="14623" max="14623" width="9.5703125" style="1" customWidth="1"/>
    <col min="14624" max="14624" width="19.28515625" style="1" customWidth="1"/>
    <col min="14625" max="14625" width="9.140625" style="1"/>
    <col min="14626" max="14627" width="8" style="1" customWidth="1"/>
    <col min="14628" max="14628" width="7.28515625" style="1" customWidth="1"/>
    <col min="14629" max="14629" width="9.5703125" style="1" customWidth="1"/>
    <col min="14630" max="14630" width="9.140625" style="1"/>
    <col min="14631" max="14631" width="9.5703125" style="1" customWidth="1"/>
    <col min="14632" max="14632" width="8.5703125" style="1" customWidth="1"/>
    <col min="14633" max="14633" width="8.28515625" style="1" customWidth="1"/>
    <col min="14634" max="14634" width="7.85546875" style="1" customWidth="1"/>
    <col min="14635" max="14635" width="9.42578125" style="1" customWidth="1"/>
    <col min="14636" max="14636" width="8.5703125" style="1" customWidth="1"/>
    <col min="14637" max="14637" width="10.42578125" style="1" customWidth="1"/>
    <col min="14638" max="14639" width="7.140625" style="1" customWidth="1"/>
    <col min="14640" max="14640" width="9.7109375" style="1" customWidth="1"/>
    <col min="14641" max="14641" width="9.140625" style="1"/>
    <col min="14642" max="14642" width="7.5703125" style="1" customWidth="1"/>
    <col min="14643" max="14644" width="6.28515625" style="1" customWidth="1"/>
    <col min="14645" max="14646" width="9.140625" style="1"/>
    <col min="14647" max="14647" width="7.5703125" style="1" customWidth="1"/>
    <col min="14648" max="14649" width="6.28515625" style="1" customWidth="1"/>
    <col min="14650" max="14650" width="9.140625" style="1"/>
    <col min="14651" max="14651" width="8.28515625" style="1" customWidth="1"/>
    <col min="14652" max="14654" width="6.28515625" style="1" customWidth="1"/>
    <col min="14655" max="14655" width="8.42578125" style="1" customWidth="1"/>
    <col min="14656" max="14656" width="9.42578125" style="1" customWidth="1"/>
    <col min="14657" max="14657" width="9.5703125" style="1" bestFit="1" customWidth="1"/>
    <col min="14658" max="14848" width="9.140625" style="1"/>
    <col min="14849" max="14849" width="19.42578125" style="1" customWidth="1"/>
    <col min="14850" max="14850" width="7.7109375" style="1" customWidth="1"/>
    <col min="14851" max="14851" width="5.5703125" style="1" customWidth="1"/>
    <col min="14852" max="14852" width="9.42578125" style="1" customWidth="1"/>
    <col min="14853" max="14853" width="5.5703125" style="1" customWidth="1"/>
    <col min="14854" max="14854" width="7.7109375" style="1" customWidth="1"/>
    <col min="14855" max="14855" width="5.85546875" style="1" customWidth="1"/>
    <col min="14856" max="14856" width="5.5703125" style="1" customWidth="1"/>
    <col min="14857" max="14857" width="5.85546875" style="1" customWidth="1"/>
    <col min="14858" max="14858" width="5.42578125" style="1" customWidth="1"/>
    <col min="14859" max="14859" width="7" style="1" customWidth="1"/>
    <col min="14860" max="14860" width="9.7109375" style="1" customWidth="1"/>
    <col min="14861" max="14861" width="7.85546875" style="1" customWidth="1"/>
    <col min="14862" max="14862" width="7.28515625" style="1" customWidth="1"/>
    <col min="14863" max="14863" width="6.140625" style="1" customWidth="1"/>
    <col min="14864" max="14864" width="9.28515625" style="1" customWidth="1"/>
    <col min="14865" max="14865" width="8.5703125" style="1" customWidth="1"/>
    <col min="14866" max="14866" width="8.42578125" style="1" customWidth="1"/>
    <col min="14867" max="14867" width="7.42578125" style="1" customWidth="1"/>
    <col min="14868" max="14868" width="7.140625" style="1" customWidth="1"/>
    <col min="14869" max="14870" width="9.28515625" style="1" customWidth="1"/>
    <col min="14871" max="14871" width="8.28515625" style="1" customWidth="1"/>
    <col min="14872" max="14872" width="7.140625" style="1" customWidth="1"/>
    <col min="14873" max="14873" width="7.28515625" style="1" customWidth="1"/>
    <col min="14874" max="14874" width="9.7109375" style="1" customWidth="1"/>
    <col min="14875" max="14875" width="9.5703125" style="1" customWidth="1"/>
    <col min="14876" max="14876" width="8.5703125" style="1" customWidth="1"/>
    <col min="14877" max="14877" width="10.28515625" style="1" customWidth="1"/>
    <col min="14878" max="14878" width="8.140625" style="1" customWidth="1"/>
    <col min="14879" max="14879" width="9.5703125" style="1" customWidth="1"/>
    <col min="14880" max="14880" width="19.28515625" style="1" customWidth="1"/>
    <col min="14881" max="14881" width="9.140625" style="1"/>
    <col min="14882" max="14883" width="8" style="1" customWidth="1"/>
    <col min="14884" max="14884" width="7.28515625" style="1" customWidth="1"/>
    <col min="14885" max="14885" width="9.5703125" style="1" customWidth="1"/>
    <col min="14886" max="14886" width="9.140625" style="1"/>
    <col min="14887" max="14887" width="9.5703125" style="1" customWidth="1"/>
    <col min="14888" max="14888" width="8.5703125" style="1" customWidth="1"/>
    <col min="14889" max="14889" width="8.28515625" style="1" customWidth="1"/>
    <col min="14890" max="14890" width="7.85546875" style="1" customWidth="1"/>
    <col min="14891" max="14891" width="9.42578125" style="1" customWidth="1"/>
    <col min="14892" max="14892" width="8.5703125" style="1" customWidth="1"/>
    <col min="14893" max="14893" width="10.42578125" style="1" customWidth="1"/>
    <col min="14894" max="14895" width="7.140625" style="1" customWidth="1"/>
    <col min="14896" max="14896" width="9.7109375" style="1" customWidth="1"/>
    <col min="14897" max="14897" width="9.140625" style="1"/>
    <col min="14898" max="14898" width="7.5703125" style="1" customWidth="1"/>
    <col min="14899" max="14900" width="6.28515625" style="1" customWidth="1"/>
    <col min="14901" max="14902" width="9.140625" style="1"/>
    <col min="14903" max="14903" width="7.5703125" style="1" customWidth="1"/>
    <col min="14904" max="14905" width="6.28515625" style="1" customWidth="1"/>
    <col min="14906" max="14906" width="9.140625" style="1"/>
    <col min="14907" max="14907" width="8.28515625" style="1" customWidth="1"/>
    <col min="14908" max="14910" width="6.28515625" style="1" customWidth="1"/>
    <col min="14911" max="14911" width="8.42578125" style="1" customWidth="1"/>
    <col min="14912" max="14912" width="9.42578125" style="1" customWidth="1"/>
    <col min="14913" max="14913" width="9.5703125" style="1" bestFit="1" customWidth="1"/>
    <col min="14914" max="15104" width="9.140625" style="1"/>
    <col min="15105" max="15105" width="19.42578125" style="1" customWidth="1"/>
    <col min="15106" max="15106" width="7.7109375" style="1" customWidth="1"/>
    <col min="15107" max="15107" width="5.5703125" style="1" customWidth="1"/>
    <col min="15108" max="15108" width="9.42578125" style="1" customWidth="1"/>
    <col min="15109" max="15109" width="5.5703125" style="1" customWidth="1"/>
    <col min="15110" max="15110" width="7.7109375" style="1" customWidth="1"/>
    <col min="15111" max="15111" width="5.85546875" style="1" customWidth="1"/>
    <col min="15112" max="15112" width="5.5703125" style="1" customWidth="1"/>
    <col min="15113" max="15113" width="5.85546875" style="1" customWidth="1"/>
    <col min="15114" max="15114" width="5.42578125" style="1" customWidth="1"/>
    <col min="15115" max="15115" width="7" style="1" customWidth="1"/>
    <col min="15116" max="15116" width="9.7109375" style="1" customWidth="1"/>
    <col min="15117" max="15117" width="7.85546875" style="1" customWidth="1"/>
    <col min="15118" max="15118" width="7.28515625" style="1" customWidth="1"/>
    <col min="15119" max="15119" width="6.140625" style="1" customWidth="1"/>
    <col min="15120" max="15120" width="9.28515625" style="1" customWidth="1"/>
    <col min="15121" max="15121" width="8.5703125" style="1" customWidth="1"/>
    <col min="15122" max="15122" width="8.42578125" style="1" customWidth="1"/>
    <col min="15123" max="15123" width="7.42578125" style="1" customWidth="1"/>
    <col min="15124" max="15124" width="7.140625" style="1" customWidth="1"/>
    <col min="15125" max="15126" width="9.28515625" style="1" customWidth="1"/>
    <col min="15127" max="15127" width="8.28515625" style="1" customWidth="1"/>
    <col min="15128" max="15128" width="7.140625" style="1" customWidth="1"/>
    <col min="15129" max="15129" width="7.28515625" style="1" customWidth="1"/>
    <col min="15130" max="15130" width="9.7109375" style="1" customWidth="1"/>
    <col min="15131" max="15131" width="9.5703125" style="1" customWidth="1"/>
    <col min="15132" max="15132" width="8.5703125" style="1" customWidth="1"/>
    <col min="15133" max="15133" width="10.28515625" style="1" customWidth="1"/>
    <col min="15134" max="15134" width="8.140625" style="1" customWidth="1"/>
    <col min="15135" max="15135" width="9.5703125" style="1" customWidth="1"/>
    <col min="15136" max="15136" width="19.28515625" style="1" customWidth="1"/>
    <col min="15137" max="15137" width="9.140625" style="1"/>
    <col min="15138" max="15139" width="8" style="1" customWidth="1"/>
    <col min="15140" max="15140" width="7.28515625" style="1" customWidth="1"/>
    <col min="15141" max="15141" width="9.5703125" style="1" customWidth="1"/>
    <col min="15142" max="15142" width="9.140625" style="1"/>
    <col min="15143" max="15143" width="9.5703125" style="1" customWidth="1"/>
    <col min="15144" max="15144" width="8.5703125" style="1" customWidth="1"/>
    <col min="15145" max="15145" width="8.28515625" style="1" customWidth="1"/>
    <col min="15146" max="15146" width="7.85546875" style="1" customWidth="1"/>
    <col min="15147" max="15147" width="9.42578125" style="1" customWidth="1"/>
    <col min="15148" max="15148" width="8.5703125" style="1" customWidth="1"/>
    <col min="15149" max="15149" width="10.42578125" style="1" customWidth="1"/>
    <col min="15150" max="15151" width="7.140625" style="1" customWidth="1"/>
    <col min="15152" max="15152" width="9.7109375" style="1" customWidth="1"/>
    <col min="15153" max="15153" width="9.140625" style="1"/>
    <col min="15154" max="15154" width="7.5703125" style="1" customWidth="1"/>
    <col min="15155" max="15156" width="6.28515625" style="1" customWidth="1"/>
    <col min="15157" max="15158" width="9.140625" style="1"/>
    <col min="15159" max="15159" width="7.5703125" style="1" customWidth="1"/>
    <col min="15160" max="15161" width="6.28515625" style="1" customWidth="1"/>
    <col min="15162" max="15162" width="9.140625" style="1"/>
    <col min="15163" max="15163" width="8.28515625" style="1" customWidth="1"/>
    <col min="15164" max="15166" width="6.28515625" style="1" customWidth="1"/>
    <col min="15167" max="15167" width="8.42578125" style="1" customWidth="1"/>
    <col min="15168" max="15168" width="9.42578125" style="1" customWidth="1"/>
    <col min="15169" max="15169" width="9.5703125" style="1" bestFit="1" customWidth="1"/>
    <col min="15170" max="15360" width="9.140625" style="1"/>
    <col min="15361" max="15361" width="19.42578125" style="1" customWidth="1"/>
    <col min="15362" max="15362" width="7.7109375" style="1" customWidth="1"/>
    <col min="15363" max="15363" width="5.5703125" style="1" customWidth="1"/>
    <col min="15364" max="15364" width="9.42578125" style="1" customWidth="1"/>
    <col min="15365" max="15365" width="5.5703125" style="1" customWidth="1"/>
    <col min="15366" max="15366" width="7.7109375" style="1" customWidth="1"/>
    <col min="15367" max="15367" width="5.85546875" style="1" customWidth="1"/>
    <col min="15368" max="15368" width="5.5703125" style="1" customWidth="1"/>
    <col min="15369" max="15369" width="5.85546875" style="1" customWidth="1"/>
    <col min="15370" max="15370" width="5.42578125" style="1" customWidth="1"/>
    <col min="15371" max="15371" width="7" style="1" customWidth="1"/>
    <col min="15372" max="15372" width="9.7109375" style="1" customWidth="1"/>
    <col min="15373" max="15373" width="7.85546875" style="1" customWidth="1"/>
    <col min="15374" max="15374" width="7.28515625" style="1" customWidth="1"/>
    <col min="15375" max="15375" width="6.140625" style="1" customWidth="1"/>
    <col min="15376" max="15376" width="9.28515625" style="1" customWidth="1"/>
    <col min="15377" max="15377" width="8.5703125" style="1" customWidth="1"/>
    <col min="15378" max="15378" width="8.42578125" style="1" customWidth="1"/>
    <col min="15379" max="15379" width="7.42578125" style="1" customWidth="1"/>
    <col min="15380" max="15380" width="7.140625" style="1" customWidth="1"/>
    <col min="15381" max="15382" width="9.28515625" style="1" customWidth="1"/>
    <col min="15383" max="15383" width="8.28515625" style="1" customWidth="1"/>
    <col min="15384" max="15384" width="7.140625" style="1" customWidth="1"/>
    <col min="15385" max="15385" width="7.28515625" style="1" customWidth="1"/>
    <col min="15386" max="15386" width="9.7109375" style="1" customWidth="1"/>
    <col min="15387" max="15387" width="9.5703125" style="1" customWidth="1"/>
    <col min="15388" max="15388" width="8.5703125" style="1" customWidth="1"/>
    <col min="15389" max="15389" width="10.28515625" style="1" customWidth="1"/>
    <col min="15390" max="15390" width="8.140625" style="1" customWidth="1"/>
    <col min="15391" max="15391" width="9.5703125" style="1" customWidth="1"/>
    <col min="15392" max="15392" width="19.28515625" style="1" customWidth="1"/>
    <col min="15393" max="15393" width="9.140625" style="1"/>
    <col min="15394" max="15395" width="8" style="1" customWidth="1"/>
    <col min="15396" max="15396" width="7.28515625" style="1" customWidth="1"/>
    <col min="15397" max="15397" width="9.5703125" style="1" customWidth="1"/>
    <col min="15398" max="15398" width="9.140625" style="1"/>
    <col min="15399" max="15399" width="9.5703125" style="1" customWidth="1"/>
    <col min="15400" max="15400" width="8.5703125" style="1" customWidth="1"/>
    <col min="15401" max="15401" width="8.28515625" style="1" customWidth="1"/>
    <col min="15402" max="15402" width="7.85546875" style="1" customWidth="1"/>
    <col min="15403" max="15403" width="9.42578125" style="1" customWidth="1"/>
    <col min="15404" max="15404" width="8.5703125" style="1" customWidth="1"/>
    <col min="15405" max="15405" width="10.42578125" style="1" customWidth="1"/>
    <col min="15406" max="15407" width="7.140625" style="1" customWidth="1"/>
    <col min="15408" max="15408" width="9.7109375" style="1" customWidth="1"/>
    <col min="15409" max="15409" width="9.140625" style="1"/>
    <col min="15410" max="15410" width="7.5703125" style="1" customWidth="1"/>
    <col min="15411" max="15412" width="6.28515625" style="1" customWidth="1"/>
    <col min="15413" max="15414" width="9.140625" style="1"/>
    <col min="15415" max="15415" width="7.5703125" style="1" customWidth="1"/>
    <col min="15416" max="15417" width="6.28515625" style="1" customWidth="1"/>
    <col min="15418" max="15418" width="9.140625" style="1"/>
    <col min="15419" max="15419" width="8.28515625" style="1" customWidth="1"/>
    <col min="15420" max="15422" width="6.28515625" style="1" customWidth="1"/>
    <col min="15423" max="15423" width="8.42578125" style="1" customWidth="1"/>
    <col min="15424" max="15424" width="9.42578125" style="1" customWidth="1"/>
    <col min="15425" max="15425" width="9.5703125" style="1" bestFit="1" customWidth="1"/>
    <col min="15426" max="15616" width="9.140625" style="1"/>
    <col min="15617" max="15617" width="19.42578125" style="1" customWidth="1"/>
    <col min="15618" max="15618" width="7.7109375" style="1" customWidth="1"/>
    <col min="15619" max="15619" width="5.5703125" style="1" customWidth="1"/>
    <col min="15620" max="15620" width="9.42578125" style="1" customWidth="1"/>
    <col min="15621" max="15621" width="5.5703125" style="1" customWidth="1"/>
    <col min="15622" max="15622" width="7.7109375" style="1" customWidth="1"/>
    <col min="15623" max="15623" width="5.85546875" style="1" customWidth="1"/>
    <col min="15624" max="15624" width="5.5703125" style="1" customWidth="1"/>
    <col min="15625" max="15625" width="5.85546875" style="1" customWidth="1"/>
    <col min="15626" max="15626" width="5.42578125" style="1" customWidth="1"/>
    <col min="15627" max="15627" width="7" style="1" customWidth="1"/>
    <col min="15628" max="15628" width="9.7109375" style="1" customWidth="1"/>
    <col min="15629" max="15629" width="7.85546875" style="1" customWidth="1"/>
    <col min="15630" max="15630" width="7.28515625" style="1" customWidth="1"/>
    <col min="15631" max="15631" width="6.140625" style="1" customWidth="1"/>
    <col min="15632" max="15632" width="9.28515625" style="1" customWidth="1"/>
    <col min="15633" max="15633" width="8.5703125" style="1" customWidth="1"/>
    <col min="15634" max="15634" width="8.42578125" style="1" customWidth="1"/>
    <col min="15635" max="15635" width="7.42578125" style="1" customWidth="1"/>
    <col min="15636" max="15636" width="7.140625" style="1" customWidth="1"/>
    <col min="15637" max="15638" width="9.28515625" style="1" customWidth="1"/>
    <col min="15639" max="15639" width="8.28515625" style="1" customWidth="1"/>
    <col min="15640" max="15640" width="7.140625" style="1" customWidth="1"/>
    <col min="15641" max="15641" width="7.28515625" style="1" customWidth="1"/>
    <col min="15642" max="15642" width="9.7109375" style="1" customWidth="1"/>
    <col min="15643" max="15643" width="9.5703125" style="1" customWidth="1"/>
    <col min="15644" max="15644" width="8.5703125" style="1" customWidth="1"/>
    <col min="15645" max="15645" width="10.28515625" style="1" customWidth="1"/>
    <col min="15646" max="15646" width="8.140625" style="1" customWidth="1"/>
    <col min="15647" max="15647" width="9.5703125" style="1" customWidth="1"/>
    <col min="15648" max="15648" width="19.28515625" style="1" customWidth="1"/>
    <col min="15649" max="15649" width="9.140625" style="1"/>
    <col min="15650" max="15651" width="8" style="1" customWidth="1"/>
    <col min="15652" max="15652" width="7.28515625" style="1" customWidth="1"/>
    <col min="15653" max="15653" width="9.5703125" style="1" customWidth="1"/>
    <col min="15654" max="15654" width="9.140625" style="1"/>
    <col min="15655" max="15655" width="9.5703125" style="1" customWidth="1"/>
    <col min="15656" max="15656" width="8.5703125" style="1" customWidth="1"/>
    <col min="15657" max="15657" width="8.28515625" style="1" customWidth="1"/>
    <col min="15658" max="15658" width="7.85546875" style="1" customWidth="1"/>
    <col min="15659" max="15659" width="9.42578125" style="1" customWidth="1"/>
    <col min="15660" max="15660" width="8.5703125" style="1" customWidth="1"/>
    <col min="15661" max="15661" width="10.42578125" style="1" customWidth="1"/>
    <col min="15662" max="15663" width="7.140625" style="1" customWidth="1"/>
    <col min="15664" max="15664" width="9.7109375" style="1" customWidth="1"/>
    <col min="15665" max="15665" width="9.140625" style="1"/>
    <col min="15666" max="15666" width="7.5703125" style="1" customWidth="1"/>
    <col min="15667" max="15668" width="6.28515625" style="1" customWidth="1"/>
    <col min="15669" max="15670" width="9.140625" style="1"/>
    <col min="15671" max="15671" width="7.5703125" style="1" customWidth="1"/>
    <col min="15672" max="15673" width="6.28515625" style="1" customWidth="1"/>
    <col min="15674" max="15674" width="9.140625" style="1"/>
    <col min="15675" max="15675" width="8.28515625" style="1" customWidth="1"/>
    <col min="15676" max="15678" width="6.28515625" style="1" customWidth="1"/>
    <col min="15679" max="15679" width="8.42578125" style="1" customWidth="1"/>
    <col min="15680" max="15680" width="9.42578125" style="1" customWidth="1"/>
    <col min="15681" max="15681" width="9.5703125" style="1" bestFit="1" customWidth="1"/>
    <col min="15682" max="15872" width="9.140625" style="1"/>
    <col min="15873" max="15873" width="19.42578125" style="1" customWidth="1"/>
    <col min="15874" max="15874" width="7.7109375" style="1" customWidth="1"/>
    <col min="15875" max="15875" width="5.5703125" style="1" customWidth="1"/>
    <col min="15876" max="15876" width="9.42578125" style="1" customWidth="1"/>
    <col min="15877" max="15877" width="5.5703125" style="1" customWidth="1"/>
    <col min="15878" max="15878" width="7.7109375" style="1" customWidth="1"/>
    <col min="15879" max="15879" width="5.85546875" style="1" customWidth="1"/>
    <col min="15880" max="15880" width="5.5703125" style="1" customWidth="1"/>
    <col min="15881" max="15881" width="5.85546875" style="1" customWidth="1"/>
    <col min="15882" max="15882" width="5.42578125" style="1" customWidth="1"/>
    <col min="15883" max="15883" width="7" style="1" customWidth="1"/>
    <col min="15884" max="15884" width="9.7109375" style="1" customWidth="1"/>
    <col min="15885" max="15885" width="7.85546875" style="1" customWidth="1"/>
    <col min="15886" max="15886" width="7.28515625" style="1" customWidth="1"/>
    <col min="15887" max="15887" width="6.140625" style="1" customWidth="1"/>
    <col min="15888" max="15888" width="9.28515625" style="1" customWidth="1"/>
    <col min="15889" max="15889" width="8.5703125" style="1" customWidth="1"/>
    <col min="15890" max="15890" width="8.42578125" style="1" customWidth="1"/>
    <col min="15891" max="15891" width="7.42578125" style="1" customWidth="1"/>
    <col min="15892" max="15892" width="7.140625" style="1" customWidth="1"/>
    <col min="15893" max="15894" width="9.28515625" style="1" customWidth="1"/>
    <col min="15895" max="15895" width="8.28515625" style="1" customWidth="1"/>
    <col min="15896" max="15896" width="7.140625" style="1" customWidth="1"/>
    <col min="15897" max="15897" width="7.28515625" style="1" customWidth="1"/>
    <col min="15898" max="15898" width="9.7109375" style="1" customWidth="1"/>
    <col min="15899" max="15899" width="9.5703125" style="1" customWidth="1"/>
    <col min="15900" max="15900" width="8.5703125" style="1" customWidth="1"/>
    <col min="15901" max="15901" width="10.28515625" style="1" customWidth="1"/>
    <col min="15902" max="15902" width="8.140625" style="1" customWidth="1"/>
    <col min="15903" max="15903" width="9.5703125" style="1" customWidth="1"/>
    <col min="15904" max="15904" width="19.28515625" style="1" customWidth="1"/>
    <col min="15905" max="15905" width="9.140625" style="1"/>
    <col min="15906" max="15907" width="8" style="1" customWidth="1"/>
    <col min="15908" max="15908" width="7.28515625" style="1" customWidth="1"/>
    <col min="15909" max="15909" width="9.5703125" style="1" customWidth="1"/>
    <col min="15910" max="15910" width="9.140625" style="1"/>
    <col min="15911" max="15911" width="9.5703125" style="1" customWidth="1"/>
    <col min="15912" max="15912" width="8.5703125" style="1" customWidth="1"/>
    <col min="15913" max="15913" width="8.28515625" style="1" customWidth="1"/>
    <col min="15914" max="15914" width="7.85546875" style="1" customWidth="1"/>
    <col min="15915" max="15915" width="9.42578125" style="1" customWidth="1"/>
    <col min="15916" max="15916" width="8.5703125" style="1" customWidth="1"/>
    <col min="15917" max="15917" width="10.42578125" style="1" customWidth="1"/>
    <col min="15918" max="15919" width="7.140625" style="1" customWidth="1"/>
    <col min="15920" max="15920" width="9.7109375" style="1" customWidth="1"/>
    <col min="15921" max="15921" width="9.140625" style="1"/>
    <col min="15922" max="15922" width="7.5703125" style="1" customWidth="1"/>
    <col min="15923" max="15924" width="6.28515625" style="1" customWidth="1"/>
    <col min="15925" max="15926" width="9.140625" style="1"/>
    <col min="15927" max="15927" width="7.5703125" style="1" customWidth="1"/>
    <col min="15928" max="15929" width="6.28515625" style="1" customWidth="1"/>
    <col min="15930" max="15930" width="9.140625" style="1"/>
    <col min="15931" max="15931" width="8.28515625" style="1" customWidth="1"/>
    <col min="15932" max="15934" width="6.28515625" style="1" customWidth="1"/>
    <col min="15935" max="15935" width="8.42578125" style="1" customWidth="1"/>
    <col min="15936" max="15936" width="9.42578125" style="1" customWidth="1"/>
    <col min="15937" max="15937" width="9.5703125" style="1" bestFit="1" customWidth="1"/>
    <col min="15938" max="16128" width="9.140625" style="1"/>
    <col min="16129" max="16129" width="19.42578125" style="1" customWidth="1"/>
    <col min="16130" max="16130" width="7.7109375" style="1" customWidth="1"/>
    <col min="16131" max="16131" width="5.5703125" style="1" customWidth="1"/>
    <col min="16132" max="16132" width="9.42578125" style="1" customWidth="1"/>
    <col min="16133" max="16133" width="5.5703125" style="1" customWidth="1"/>
    <col min="16134" max="16134" width="7.7109375" style="1" customWidth="1"/>
    <col min="16135" max="16135" width="5.85546875" style="1" customWidth="1"/>
    <col min="16136" max="16136" width="5.5703125" style="1" customWidth="1"/>
    <col min="16137" max="16137" width="5.85546875" style="1" customWidth="1"/>
    <col min="16138" max="16138" width="5.42578125" style="1" customWidth="1"/>
    <col min="16139" max="16139" width="7" style="1" customWidth="1"/>
    <col min="16140" max="16140" width="9.7109375" style="1" customWidth="1"/>
    <col min="16141" max="16141" width="7.85546875" style="1" customWidth="1"/>
    <col min="16142" max="16142" width="7.28515625" style="1" customWidth="1"/>
    <col min="16143" max="16143" width="6.140625" style="1" customWidth="1"/>
    <col min="16144" max="16144" width="9.28515625" style="1" customWidth="1"/>
    <col min="16145" max="16145" width="8.5703125" style="1" customWidth="1"/>
    <col min="16146" max="16146" width="8.42578125" style="1" customWidth="1"/>
    <col min="16147" max="16147" width="7.42578125" style="1" customWidth="1"/>
    <col min="16148" max="16148" width="7.140625" style="1" customWidth="1"/>
    <col min="16149" max="16150" width="9.28515625" style="1" customWidth="1"/>
    <col min="16151" max="16151" width="8.28515625" style="1" customWidth="1"/>
    <col min="16152" max="16152" width="7.140625" style="1" customWidth="1"/>
    <col min="16153" max="16153" width="7.28515625" style="1" customWidth="1"/>
    <col min="16154" max="16154" width="9.7109375" style="1" customWidth="1"/>
    <col min="16155" max="16155" width="9.5703125" style="1" customWidth="1"/>
    <col min="16156" max="16156" width="8.5703125" style="1" customWidth="1"/>
    <col min="16157" max="16157" width="10.28515625" style="1" customWidth="1"/>
    <col min="16158" max="16158" width="8.140625" style="1" customWidth="1"/>
    <col min="16159" max="16159" width="9.5703125" style="1" customWidth="1"/>
    <col min="16160" max="16160" width="19.28515625" style="1" customWidth="1"/>
    <col min="16161" max="16161" width="9.140625" style="1"/>
    <col min="16162" max="16163" width="8" style="1" customWidth="1"/>
    <col min="16164" max="16164" width="7.28515625" style="1" customWidth="1"/>
    <col min="16165" max="16165" width="9.5703125" style="1" customWidth="1"/>
    <col min="16166" max="16166" width="9.140625" style="1"/>
    <col min="16167" max="16167" width="9.5703125" style="1" customWidth="1"/>
    <col min="16168" max="16168" width="8.5703125" style="1" customWidth="1"/>
    <col min="16169" max="16169" width="8.28515625" style="1" customWidth="1"/>
    <col min="16170" max="16170" width="7.85546875" style="1" customWidth="1"/>
    <col min="16171" max="16171" width="9.42578125" style="1" customWidth="1"/>
    <col min="16172" max="16172" width="8.5703125" style="1" customWidth="1"/>
    <col min="16173" max="16173" width="10.42578125" style="1" customWidth="1"/>
    <col min="16174" max="16175" width="7.140625" style="1" customWidth="1"/>
    <col min="16176" max="16176" width="9.7109375" style="1" customWidth="1"/>
    <col min="16177" max="16177" width="9.140625" style="1"/>
    <col min="16178" max="16178" width="7.5703125" style="1" customWidth="1"/>
    <col min="16179" max="16180" width="6.28515625" style="1" customWidth="1"/>
    <col min="16181" max="16182" width="9.140625" style="1"/>
    <col min="16183" max="16183" width="7.5703125" style="1" customWidth="1"/>
    <col min="16184" max="16185" width="6.28515625" style="1" customWidth="1"/>
    <col min="16186" max="16186" width="9.140625" style="1"/>
    <col min="16187" max="16187" width="8.28515625" style="1" customWidth="1"/>
    <col min="16188" max="16190" width="6.28515625" style="1" customWidth="1"/>
    <col min="16191" max="16191" width="8.42578125" style="1" customWidth="1"/>
    <col min="16192" max="16192" width="9.42578125" style="1" customWidth="1"/>
    <col min="16193" max="16193" width="9.5703125" style="1" bestFit="1" customWidth="1"/>
    <col min="16194" max="16384" width="9.140625" style="1"/>
  </cols>
  <sheetData>
    <row r="1" spans="1:65" ht="24" customHeight="1" x14ac:dyDescent="0.2">
      <c r="A1" s="48" t="s">
        <v>0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  <c r="P1" s="48"/>
      <c r="Q1" s="48"/>
      <c r="R1" s="48"/>
      <c r="S1" s="48"/>
      <c r="T1" s="48"/>
      <c r="U1" s="48"/>
      <c r="V1" s="48"/>
      <c r="W1" s="48"/>
      <c r="X1" s="48"/>
      <c r="Y1" s="48"/>
      <c r="Z1" s="48"/>
      <c r="AA1" s="48"/>
      <c r="AB1" s="48"/>
      <c r="AC1" s="48"/>
      <c r="AD1" s="48"/>
      <c r="AE1" s="48"/>
      <c r="AF1" s="48" t="s">
        <v>0</v>
      </c>
      <c r="AG1" s="48"/>
      <c r="AH1" s="48"/>
      <c r="AI1" s="48"/>
      <c r="AJ1" s="48"/>
      <c r="AK1" s="48"/>
      <c r="AL1" s="48"/>
      <c r="AM1" s="48"/>
      <c r="AN1" s="48"/>
      <c r="AO1" s="48"/>
      <c r="AP1" s="48"/>
      <c r="AQ1" s="48"/>
      <c r="AR1" s="48"/>
      <c r="AS1" s="48"/>
      <c r="AT1" s="48"/>
      <c r="AU1" s="48"/>
      <c r="AV1" s="48"/>
      <c r="AW1" s="48"/>
      <c r="AX1" s="48"/>
      <c r="AY1" s="48"/>
      <c r="AZ1" s="48"/>
      <c r="BA1" s="48"/>
      <c r="BB1" s="48"/>
      <c r="BC1" s="48"/>
      <c r="BD1" s="48"/>
      <c r="BE1" s="48"/>
      <c r="BF1" s="48"/>
      <c r="BG1" s="48"/>
      <c r="BH1" s="48"/>
      <c r="BI1" s="48"/>
      <c r="BJ1" s="48"/>
      <c r="BK1" s="48"/>
      <c r="BL1" s="48"/>
    </row>
    <row r="2" spans="1:65" ht="15" customHeight="1" thickBot="1" x14ac:dyDescent="0.25"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3" t="s">
        <v>1</v>
      </c>
    </row>
    <row r="3" spans="1:65" ht="30" customHeight="1" x14ac:dyDescent="0.2">
      <c r="A3" s="49" t="s">
        <v>2</v>
      </c>
      <c r="B3" s="52" t="s">
        <v>3</v>
      </c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4" t="s">
        <v>4</v>
      </c>
      <c r="W3" s="54"/>
      <c r="X3" s="54"/>
      <c r="Y3" s="54"/>
      <c r="Z3" s="54"/>
      <c r="AA3" s="53" t="s">
        <v>5</v>
      </c>
      <c r="AB3" s="53"/>
      <c r="AC3" s="53"/>
      <c r="AD3" s="53"/>
      <c r="AE3" s="56"/>
      <c r="AF3" s="59" t="s">
        <v>2</v>
      </c>
      <c r="AG3" s="62" t="s">
        <v>6</v>
      </c>
      <c r="AH3" s="62"/>
      <c r="AI3" s="62"/>
      <c r="AJ3" s="62"/>
      <c r="AK3" s="62"/>
      <c r="AL3" s="62"/>
      <c r="AM3" s="63" t="s">
        <v>7</v>
      </c>
      <c r="AN3" s="63"/>
      <c r="AO3" s="63"/>
      <c r="AP3" s="63"/>
      <c r="AQ3" s="63"/>
      <c r="AR3" s="63"/>
      <c r="AS3" s="63"/>
      <c r="AT3" s="63"/>
      <c r="AU3" s="63"/>
      <c r="AV3" s="63"/>
      <c r="AW3" s="63"/>
      <c r="AX3" s="63"/>
      <c r="AY3" s="63"/>
      <c r="AZ3" s="63"/>
      <c r="BA3" s="63"/>
      <c r="BB3" s="63"/>
      <c r="BC3" s="63"/>
      <c r="BD3" s="63"/>
      <c r="BE3" s="63"/>
      <c r="BF3" s="63"/>
      <c r="BG3" s="63"/>
      <c r="BH3" s="63"/>
      <c r="BI3" s="63"/>
      <c r="BJ3" s="63"/>
      <c r="BK3" s="63"/>
      <c r="BL3" s="64" t="s">
        <v>8</v>
      </c>
    </row>
    <row r="4" spans="1:65" s="4" customFormat="1" ht="40.5" customHeight="1" x14ac:dyDescent="0.2">
      <c r="A4" s="50"/>
      <c r="B4" s="68" t="s">
        <v>9</v>
      </c>
      <c r="C4" s="55"/>
      <c r="D4" s="55"/>
      <c r="E4" s="55"/>
      <c r="F4" s="55"/>
      <c r="G4" s="55" t="s">
        <v>10</v>
      </c>
      <c r="H4" s="55"/>
      <c r="I4" s="55"/>
      <c r="J4" s="55"/>
      <c r="K4" s="55"/>
      <c r="L4" s="55" t="s">
        <v>11</v>
      </c>
      <c r="M4" s="55"/>
      <c r="N4" s="55"/>
      <c r="O4" s="55"/>
      <c r="P4" s="55"/>
      <c r="Q4" s="55" t="s">
        <v>12</v>
      </c>
      <c r="R4" s="55"/>
      <c r="S4" s="55"/>
      <c r="T4" s="55"/>
      <c r="U4" s="55"/>
      <c r="V4" s="55"/>
      <c r="W4" s="55"/>
      <c r="X4" s="55"/>
      <c r="Y4" s="55"/>
      <c r="Z4" s="55"/>
      <c r="AA4" s="57"/>
      <c r="AB4" s="57"/>
      <c r="AC4" s="57"/>
      <c r="AD4" s="57"/>
      <c r="AE4" s="58"/>
      <c r="AF4" s="60"/>
      <c r="AG4" s="69" t="s">
        <v>13</v>
      </c>
      <c r="AH4" s="71" t="s">
        <v>14</v>
      </c>
      <c r="AI4" s="71"/>
      <c r="AJ4" s="71"/>
      <c r="AK4" s="71"/>
      <c r="AL4" s="72" t="s">
        <v>15</v>
      </c>
      <c r="AM4" s="74" t="s">
        <v>16</v>
      </c>
      <c r="AN4" s="74"/>
      <c r="AO4" s="74"/>
      <c r="AP4" s="74"/>
      <c r="AQ4" s="75" t="s">
        <v>17</v>
      </c>
      <c r="AR4" s="67" t="s">
        <v>18</v>
      </c>
      <c r="AS4" s="67"/>
      <c r="AT4" s="67"/>
      <c r="AU4" s="67"/>
      <c r="AV4" s="75" t="s">
        <v>17</v>
      </c>
      <c r="AW4" s="67" t="s">
        <v>19</v>
      </c>
      <c r="AX4" s="67"/>
      <c r="AY4" s="67"/>
      <c r="AZ4" s="67"/>
      <c r="BA4" s="75" t="s">
        <v>17</v>
      </c>
      <c r="BB4" s="67" t="s">
        <v>20</v>
      </c>
      <c r="BC4" s="67"/>
      <c r="BD4" s="67"/>
      <c r="BE4" s="67"/>
      <c r="BF4" s="75" t="s">
        <v>17</v>
      </c>
      <c r="BG4" s="67" t="s">
        <v>21</v>
      </c>
      <c r="BH4" s="67"/>
      <c r="BI4" s="67"/>
      <c r="BJ4" s="67"/>
      <c r="BK4" s="75" t="s">
        <v>17</v>
      </c>
      <c r="BL4" s="65"/>
    </row>
    <row r="5" spans="1:65" s="4" customFormat="1" ht="134.25" customHeight="1" x14ac:dyDescent="0.2">
      <c r="A5" s="51"/>
      <c r="B5" s="5" t="s">
        <v>22</v>
      </c>
      <c r="C5" s="6" t="s">
        <v>23</v>
      </c>
      <c r="D5" s="6" t="s">
        <v>24</v>
      </c>
      <c r="E5" s="6" t="s">
        <v>25</v>
      </c>
      <c r="F5" s="7" t="s">
        <v>17</v>
      </c>
      <c r="G5" s="6" t="s">
        <v>22</v>
      </c>
      <c r="H5" s="6" t="s">
        <v>23</v>
      </c>
      <c r="I5" s="6" t="s">
        <v>24</v>
      </c>
      <c r="J5" s="6" t="s">
        <v>25</v>
      </c>
      <c r="K5" s="8" t="s">
        <v>17</v>
      </c>
      <c r="L5" s="6" t="s">
        <v>22</v>
      </c>
      <c r="M5" s="6" t="s">
        <v>23</v>
      </c>
      <c r="N5" s="6" t="s">
        <v>24</v>
      </c>
      <c r="O5" s="6" t="s">
        <v>25</v>
      </c>
      <c r="P5" s="7" t="s">
        <v>17</v>
      </c>
      <c r="Q5" s="6" t="s">
        <v>22</v>
      </c>
      <c r="R5" s="6" t="s">
        <v>23</v>
      </c>
      <c r="S5" s="6" t="s">
        <v>24</v>
      </c>
      <c r="T5" s="6" t="s">
        <v>25</v>
      </c>
      <c r="U5" s="7" t="s">
        <v>17</v>
      </c>
      <c r="V5" s="6" t="s">
        <v>22</v>
      </c>
      <c r="W5" s="6" t="s">
        <v>23</v>
      </c>
      <c r="X5" s="6" t="s">
        <v>24</v>
      </c>
      <c r="Y5" s="6" t="s">
        <v>25</v>
      </c>
      <c r="Z5" s="7" t="s">
        <v>17</v>
      </c>
      <c r="AA5" s="6" t="s">
        <v>22</v>
      </c>
      <c r="AB5" s="6" t="s">
        <v>23</v>
      </c>
      <c r="AC5" s="6" t="s">
        <v>24</v>
      </c>
      <c r="AD5" s="6" t="s">
        <v>25</v>
      </c>
      <c r="AE5" s="9" t="s">
        <v>17</v>
      </c>
      <c r="AF5" s="61"/>
      <c r="AG5" s="70"/>
      <c r="AH5" s="10" t="s">
        <v>26</v>
      </c>
      <c r="AI5" s="10" t="s">
        <v>14</v>
      </c>
      <c r="AJ5" s="10" t="s">
        <v>27</v>
      </c>
      <c r="AK5" s="11" t="s">
        <v>17</v>
      </c>
      <c r="AL5" s="73"/>
      <c r="AM5" s="12" t="s">
        <v>28</v>
      </c>
      <c r="AN5" s="12" t="s">
        <v>29</v>
      </c>
      <c r="AO5" s="12" t="s">
        <v>24</v>
      </c>
      <c r="AP5" s="12" t="s">
        <v>30</v>
      </c>
      <c r="AQ5" s="76"/>
      <c r="AR5" s="12" t="s">
        <v>28</v>
      </c>
      <c r="AS5" s="12" t="s">
        <v>29</v>
      </c>
      <c r="AT5" s="12" t="s">
        <v>24</v>
      </c>
      <c r="AU5" s="12" t="s">
        <v>30</v>
      </c>
      <c r="AV5" s="76"/>
      <c r="AW5" s="12" t="s">
        <v>28</v>
      </c>
      <c r="AX5" s="12" t="s">
        <v>29</v>
      </c>
      <c r="AY5" s="12" t="s">
        <v>24</v>
      </c>
      <c r="AZ5" s="12" t="s">
        <v>30</v>
      </c>
      <c r="BA5" s="76"/>
      <c r="BB5" s="12" t="s">
        <v>28</v>
      </c>
      <c r="BC5" s="12" t="s">
        <v>29</v>
      </c>
      <c r="BD5" s="12" t="s">
        <v>24</v>
      </c>
      <c r="BE5" s="12" t="s">
        <v>30</v>
      </c>
      <c r="BF5" s="76"/>
      <c r="BG5" s="12" t="s">
        <v>28</v>
      </c>
      <c r="BH5" s="12" t="s">
        <v>29</v>
      </c>
      <c r="BI5" s="12" t="s">
        <v>24</v>
      </c>
      <c r="BJ5" s="12" t="s">
        <v>30</v>
      </c>
      <c r="BK5" s="76"/>
      <c r="BL5" s="66"/>
    </row>
    <row r="6" spans="1:65" s="4" customFormat="1" ht="24" customHeight="1" x14ac:dyDescent="0.2">
      <c r="A6" s="13" t="s">
        <v>31</v>
      </c>
      <c r="B6" s="14">
        <v>52</v>
      </c>
      <c r="C6" s="14">
        <f>24+1+6</f>
        <v>31</v>
      </c>
      <c r="D6" s="14">
        <v>35</v>
      </c>
      <c r="E6" s="14">
        <v>23</v>
      </c>
      <c r="F6" s="15">
        <f>SUM(B6:E6)</f>
        <v>141</v>
      </c>
      <c r="G6" s="14"/>
      <c r="H6" s="14"/>
      <c r="I6" s="14"/>
      <c r="J6" s="14"/>
      <c r="K6" s="15"/>
      <c r="L6" s="14">
        <v>252</v>
      </c>
      <c r="M6" s="14">
        <f>19+2</f>
        <v>21</v>
      </c>
      <c r="N6" s="14">
        <v>2</v>
      </c>
      <c r="O6" s="14">
        <v>1</v>
      </c>
      <c r="P6" s="15">
        <f t="shared" ref="P6:P15" si="0">SUM(L6:O6)</f>
        <v>276</v>
      </c>
      <c r="Q6" s="14">
        <v>96</v>
      </c>
      <c r="R6" s="14">
        <f>51+10+13</f>
        <v>74</v>
      </c>
      <c r="S6" s="14">
        <v>22</v>
      </c>
      <c r="T6" s="14">
        <v>15</v>
      </c>
      <c r="U6" s="15">
        <f t="shared" ref="U6:U14" si="1">SUM(Q6:T6)</f>
        <v>207</v>
      </c>
      <c r="V6" s="14">
        <v>4192</v>
      </c>
      <c r="W6" s="14">
        <f>575+18+5</f>
        <v>598</v>
      </c>
      <c r="X6" s="14">
        <v>42</v>
      </c>
      <c r="Y6" s="14">
        <v>8</v>
      </c>
      <c r="Z6" s="15">
        <f>SUM(V6:Y6)</f>
        <v>4840</v>
      </c>
      <c r="AA6" s="16">
        <f>B6+G6+L6+Q6+V6</f>
        <v>4592</v>
      </c>
      <c r="AB6" s="16">
        <f>C6+H6+M6+R6+W6</f>
        <v>724</v>
      </c>
      <c r="AC6" s="16">
        <f>D6+N6+S6+X6</f>
        <v>101</v>
      </c>
      <c r="AD6" s="16">
        <f>E6+J6+O6+T6+Y6</f>
        <v>47</v>
      </c>
      <c r="AE6" s="8">
        <f>F6+K6+P6+U6+Z6</f>
        <v>5464</v>
      </c>
      <c r="AF6" s="17" t="s">
        <v>31</v>
      </c>
      <c r="AG6" s="17">
        <v>5464</v>
      </c>
      <c r="AH6" s="18">
        <v>67</v>
      </c>
      <c r="AI6" s="18">
        <v>30</v>
      </c>
      <c r="AJ6" s="18">
        <v>43</v>
      </c>
      <c r="AK6" s="18">
        <f>SUM(AH6:AJ6)</f>
        <v>140</v>
      </c>
      <c r="AL6" s="19">
        <f>AG6+AK6</f>
        <v>5604</v>
      </c>
      <c r="AM6" s="18">
        <v>1561</v>
      </c>
      <c r="AN6" s="18">
        <v>65</v>
      </c>
      <c r="AO6" s="18">
        <v>40</v>
      </c>
      <c r="AP6" s="18">
        <v>7</v>
      </c>
      <c r="AQ6" s="19">
        <f>SUM(AM6:AP6)</f>
        <v>1673</v>
      </c>
      <c r="AR6" s="18">
        <v>181</v>
      </c>
      <c r="AS6" s="18">
        <v>659</v>
      </c>
      <c r="AT6" s="18">
        <v>61</v>
      </c>
      <c r="AU6" s="18">
        <v>40</v>
      </c>
      <c r="AV6" s="19">
        <f>SUM(AR6:AU6)</f>
        <v>941</v>
      </c>
      <c r="AW6" s="18">
        <v>2712</v>
      </c>
      <c r="AX6" s="20"/>
      <c r="AY6" s="20"/>
      <c r="AZ6" s="20"/>
      <c r="BA6" s="19">
        <f>SUM(AW6:AZ6)</f>
        <v>2712</v>
      </c>
      <c r="BB6" s="18">
        <v>3</v>
      </c>
      <c r="BC6" s="20"/>
      <c r="BD6" s="20"/>
      <c r="BE6" s="20"/>
      <c r="BF6" s="19">
        <f>SUM(BB6:BE6)</f>
        <v>3</v>
      </c>
      <c r="BG6" s="18">
        <v>135</v>
      </c>
      <c r="BH6" s="20"/>
      <c r="BI6" s="18"/>
      <c r="BJ6" s="20"/>
      <c r="BK6" s="19">
        <f>SUM(BG6:BJ6)</f>
        <v>135</v>
      </c>
      <c r="BL6" s="21">
        <f>SUM(AQ6,AV6,BA6,BF6+BK6)</f>
        <v>5464</v>
      </c>
    </row>
    <row r="7" spans="1:65" s="4" customFormat="1" ht="24" customHeight="1" x14ac:dyDescent="0.2">
      <c r="A7" s="22" t="s">
        <v>32</v>
      </c>
      <c r="B7" s="14">
        <v>20</v>
      </c>
      <c r="C7" s="14">
        <f>7+2</f>
        <v>9</v>
      </c>
      <c r="D7" s="14">
        <v>6</v>
      </c>
      <c r="E7" s="14">
        <v>7</v>
      </c>
      <c r="F7" s="23">
        <f t="shared" ref="F7:F14" si="2">SUM(B7:E7)</f>
        <v>42</v>
      </c>
      <c r="G7" s="14"/>
      <c r="H7" s="14"/>
      <c r="I7" s="14"/>
      <c r="J7" s="14"/>
      <c r="K7" s="23"/>
      <c r="L7" s="14">
        <v>1</v>
      </c>
      <c r="M7" s="14"/>
      <c r="N7" s="14"/>
      <c r="O7" s="14"/>
      <c r="P7" s="23">
        <f t="shared" si="0"/>
        <v>1</v>
      </c>
      <c r="Q7" s="14">
        <v>12</v>
      </c>
      <c r="R7" s="14">
        <f>6+5+2</f>
        <v>13</v>
      </c>
      <c r="S7" s="14">
        <v>3</v>
      </c>
      <c r="T7" s="14">
        <v>1</v>
      </c>
      <c r="U7" s="23">
        <f t="shared" si="1"/>
        <v>29</v>
      </c>
      <c r="V7" s="14">
        <v>645</v>
      </c>
      <c r="W7" s="14">
        <f>98+9+1</f>
        <v>108</v>
      </c>
      <c r="X7" s="14">
        <v>12</v>
      </c>
      <c r="Y7" s="14">
        <v>1</v>
      </c>
      <c r="Z7" s="23">
        <f>SUM(V7:Y7)</f>
        <v>766</v>
      </c>
      <c r="AA7" s="14">
        <f>B7+L7+Q7+V7</f>
        <v>678</v>
      </c>
      <c r="AB7" s="14">
        <f>C7+R7+W7</f>
        <v>130</v>
      </c>
      <c r="AC7" s="14">
        <f>D7++S7+X7</f>
        <v>21</v>
      </c>
      <c r="AD7" s="14">
        <f>E7+J7+O7+T7</f>
        <v>8</v>
      </c>
      <c r="AE7" s="24">
        <f>F7+K7+P7+U7+Z7</f>
        <v>838</v>
      </c>
      <c r="AF7" s="25" t="s">
        <v>32</v>
      </c>
      <c r="AG7" s="25">
        <v>838</v>
      </c>
      <c r="AH7" s="20">
        <v>18</v>
      </c>
      <c r="AI7" s="20">
        <v>8</v>
      </c>
      <c r="AJ7" s="20">
        <v>20</v>
      </c>
      <c r="AK7" s="20">
        <f>SUM(AH7:AJ7)</f>
        <v>46</v>
      </c>
      <c r="AL7" s="26">
        <f t="shared" ref="AL7:AL14" si="3">AG7+AK7</f>
        <v>884</v>
      </c>
      <c r="AM7" s="20">
        <v>237</v>
      </c>
      <c r="AN7" s="20">
        <v>18</v>
      </c>
      <c r="AO7" s="20">
        <v>6</v>
      </c>
      <c r="AP7" s="20">
        <v>1</v>
      </c>
      <c r="AQ7" s="26">
        <f t="shared" ref="AQ7:AQ13" si="4">SUM(AM7:AP7)</f>
        <v>262</v>
      </c>
      <c r="AR7" s="20">
        <v>25</v>
      </c>
      <c r="AS7" s="20">
        <v>112</v>
      </c>
      <c r="AT7" s="20">
        <v>15</v>
      </c>
      <c r="AU7" s="20">
        <v>8</v>
      </c>
      <c r="AV7" s="26">
        <f t="shared" ref="AV7:AV12" si="5">SUM(AR7:AU7)</f>
        <v>160</v>
      </c>
      <c r="AW7" s="20">
        <v>405</v>
      </c>
      <c r="AX7" s="20"/>
      <c r="AY7" s="20"/>
      <c r="AZ7" s="20"/>
      <c r="BA7" s="26">
        <f t="shared" ref="BA7:BA13" si="6">SUM(AW7:AZ7)</f>
        <v>405</v>
      </c>
      <c r="BB7" s="20"/>
      <c r="BC7" s="20"/>
      <c r="BD7" s="20"/>
      <c r="BE7" s="20"/>
      <c r="BF7" s="26">
        <f t="shared" ref="BF7:BF13" si="7">SUM(BB7:BE7)</f>
        <v>0</v>
      </c>
      <c r="BG7" s="20">
        <v>11</v>
      </c>
      <c r="BH7" s="20"/>
      <c r="BI7" s="20"/>
      <c r="BJ7" s="20"/>
      <c r="BK7" s="26">
        <f t="shared" ref="BK7:BK13" si="8">SUM(BG7:BJ7)</f>
        <v>11</v>
      </c>
      <c r="BL7" s="21">
        <f t="shared" ref="BL7:BL13" si="9">SUM(AQ7,AV7,BA7,BF7+BK7)</f>
        <v>838</v>
      </c>
    </row>
    <row r="8" spans="1:65" s="4" customFormat="1" ht="24" customHeight="1" x14ac:dyDescent="0.2">
      <c r="A8" s="22" t="s">
        <v>33</v>
      </c>
      <c r="B8" s="14">
        <v>305</v>
      </c>
      <c r="C8" s="14">
        <f>107+8+2</f>
        <v>117</v>
      </c>
      <c r="D8" s="14">
        <v>108</v>
      </c>
      <c r="E8" s="14">
        <v>52</v>
      </c>
      <c r="F8" s="23">
        <f t="shared" si="2"/>
        <v>582</v>
      </c>
      <c r="G8" s="14">
        <v>11</v>
      </c>
      <c r="H8" s="14">
        <v>1</v>
      </c>
      <c r="I8" s="14"/>
      <c r="J8" s="14"/>
      <c r="K8" s="23">
        <f t="shared" ref="K8:K14" si="10">SUM(G8:J8)</f>
        <v>12</v>
      </c>
      <c r="L8" s="14">
        <v>22172</v>
      </c>
      <c r="M8" s="14">
        <f>709+379+13</f>
        <v>1101</v>
      </c>
      <c r="N8" s="14">
        <v>77</v>
      </c>
      <c r="O8" s="14">
        <v>58</v>
      </c>
      <c r="P8" s="23">
        <f t="shared" si="0"/>
        <v>23408</v>
      </c>
      <c r="Q8" s="14">
        <v>2461</v>
      </c>
      <c r="R8" s="14">
        <f>2426+3044+129</f>
        <v>5599</v>
      </c>
      <c r="S8" s="14">
        <v>511</v>
      </c>
      <c r="T8" s="14">
        <v>391</v>
      </c>
      <c r="U8" s="23">
        <f t="shared" si="1"/>
        <v>8962</v>
      </c>
      <c r="V8" s="14">
        <v>47294</v>
      </c>
      <c r="W8" s="14">
        <f>4473+606+125</f>
        <v>5204</v>
      </c>
      <c r="X8" s="14">
        <v>580</v>
      </c>
      <c r="Y8" s="14">
        <v>312</v>
      </c>
      <c r="Z8" s="23">
        <f>SUM(V8:Y8)</f>
        <v>53390</v>
      </c>
      <c r="AA8" s="20">
        <f t="shared" ref="AA8:AE14" si="11">B8+G8+L8+Q8+V8</f>
        <v>72243</v>
      </c>
      <c r="AB8" s="20">
        <f t="shared" si="11"/>
        <v>12022</v>
      </c>
      <c r="AC8" s="14">
        <f t="shared" si="11"/>
        <v>1276</v>
      </c>
      <c r="AD8" s="14">
        <f t="shared" si="11"/>
        <v>813</v>
      </c>
      <c r="AE8" s="24">
        <f t="shared" si="11"/>
        <v>86354</v>
      </c>
      <c r="AF8" s="25" t="s">
        <v>33</v>
      </c>
      <c r="AG8" s="25">
        <v>86745</v>
      </c>
      <c r="AH8" s="20">
        <v>1088</v>
      </c>
      <c r="AI8" s="20">
        <v>355</v>
      </c>
      <c r="AJ8" s="20">
        <v>6198</v>
      </c>
      <c r="AK8" s="20">
        <f t="shared" ref="AK8:AK14" si="12">SUM(AH8:AJ8)</f>
        <v>7641</v>
      </c>
      <c r="AL8" s="26">
        <f t="shared" si="3"/>
        <v>94386</v>
      </c>
      <c r="AM8" s="20">
        <v>21232</v>
      </c>
      <c r="AN8" s="20">
        <v>1550</v>
      </c>
      <c r="AO8" s="20">
        <v>372</v>
      </c>
      <c r="AP8" s="20">
        <v>44</v>
      </c>
      <c r="AQ8" s="26">
        <f t="shared" si="4"/>
        <v>23198</v>
      </c>
      <c r="AR8" s="20">
        <v>1989</v>
      </c>
      <c r="AS8" s="20">
        <v>10478</v>
      </c>
      <c r="AT8" s="20">
        <v>884</v>
      </c>
      <c r="AU8" s="20">
        <v>776</v>
      </c>
      <c r="AV8" s="26">
        <f t="shared" si="5"/>
        <v>14127</v>
      </c>
      <c r="AW8" s="20">
        <v>48489</v>
      </c>
      <c r="AX8" s="20">
        <v>19</v>
      </c>
      <c r="AY8" s="20">
        <v>1</v>
      </c>
      <c r="AZ8" s="20">
        <v>2</v>
      </c>
      <c r="BA8" s="26">
        <f t="shared" si="6"/>
        <v>48511</v>
      </c>
      <c r="BB8" s="20">
        <v>110</v>
      </c>
      <c r="BC8" s="20">
        <v>14</v>
      </c>
      <c r="BD8" s="20">
        <v>1</v>
      </c>
      <c r="BE8" s="20"/>
      <c r="BF8" s="26">
        <f t="shared" si="7"/>
        <v>125</v>
      </c>
      <c r="BG8" s="20">
        <v>731</v>
      </c>
      <c r="BH8" s="20">
        <v>18</v>
      </c>
      <c r="BI8" s="20">
        <v>35</v>
      </c>
      <c r="BJ8" s="20"/>
      <c r="BK8" s="26">
        <f t="shared" si="8"/>
        <v>784</v>
      </c>
      <c r="BL8" s="21">
        <f>SUM(AQ8,AV8,BA8,BF8+BK8)</f>
        <v>86745</v>
      </c>
    </row>
    <row r="9" spans="1:65" s="4" customFormat="1" ht="24" customHeight="1" x14ac:dyDescent="0.2">
      <c r="A9" s="22" t="s">
        <v>34</v>
      </c>
      <c r="B9" s="14">
        <v>226</v>
      </c>
      <c r="C9" s="14">
        <f>148+5+67</f>
        <v>220</v>
      </c>
      <c r="D9" s="14">
        <v>79</v>
      </c>
      <c r="E9" s="14">
        <v>92</v>
      </c>
      <c r="F9" s="23">
        <f t="shared" si="2"/>
        <v>617</v>
      </c>
      <c r="G9" s="14">
        <v>30</v>
      </c>
      <c r="H9" s="14">
        <v>5</v>
      </c>
      <c r="I9" s="14">
        <v>2</v>
      </c>
      <c r="J9" s="14"/>
      <c r="K9" s="23">
        <f t="shared" si="10"/>
        <v>37</v>
      </c>
      <c r="L9" s="14">
        <v>26530</v>
      </c>
      <c r="M9" s="14">
        <f>1123+274+16</f>
        <v>1413</v>
      </c>
      <c r="N9" s="14">
        <v>101</v>
      </c>
      <c r="O9" s="14">
        <v>71</v>
      </c>
      <c r="P9" s="23">
        <f t="shared" si="0"/>
        <v>28115</v>
      </c>
      <c r="Q9" s="14">
        <v>2303</v>
      </c>
      <c r="R9" s="14">
        <f>2378+2383+143</f>
        <v>4904</v>
      </c>
      <c r="S9" s="14">
        <v>436</v>
      </c>
      <c r="T9" s="14">
        <v>317</v>
      </c>
      <c r="U9" s="23">
        <f t="shared" si="1"/>
        <v>7960</v>
      </c>
      <c r="V9" s="14">
        <v>78126</v>
      </c>
      <c r="W9" s="14">
        <f>8471+883+154</f>
        <v>9508</v>
      </c>
      <c r="X9" s="14">
        <v>830</v>
      </c>
      <c r="Y9" s="14">
        <v>470</v>
      </c>
      <c r="Z9" s="23">
        <f t="shared" ref="Z9:Z14" si="13">SUM(V9:Y9)</f>
        <v>88934</v>
      </c>
      <c r="AA9" s="20">
        <f>B9+G9+L9+Q9+V9</f>
        <v>107215</v>
      </c>
      <c r="AB9" s="20">
        <f>C9+H9+M9+R9+W9</f>
        <v>16050</v>
      </c>
      <c r="AC9" s="14">
        <f t="shared" si="11"/>
        <v>1448</v>
      </c>
      <c r="AD9" s="14">
        <f>E9+J9+O9+T9+Y9</f>
        <v>950</v>
      </c>
      <c r="AE9" s="27">
        <f t="shared" si="11"/>
        <v>125663</v>
      </c>
      <c r="AF9" s="25" t="s">
        <v>34</v>
      </c>
      <c r="AG9" s="25">
        <v>125777</v>
      </c>
      <c r="AH9" s="20">
        <v>1758</v>
      </c>
      <c r="AI9" s="20">
        <v>438</v>
      </c>
      <c r="AJ9" s="20">
        <v>4743</v>
      </c>
      <c r="AK9" s="20">
        <f>SUM(AH9:AJ9)</f>
        <v>6939</v>
      </c>
      <c r="AL9" s="26">
        <f t="shared" si="3"/>
        <v>132716</v>
      </c>
      <c r="AM9" s="20">
        <v>31558</v>
      </c>
      <c r="AN9" s="20">
        <v>2608</v>
      </c>
      <c r="AO9" s="20">
        <v>468</v>
      </c>
      <c r="AP9" s="20">
        <v>47</v>
      </c>
      <c r="AQ9" s="26">
        <f t="shared" si="4"/>
        <v>34681</v>
      </c>
      <c r="AR9" s="20">
        <v>2685</v>
      </c>
      <c r="AS9" s="20">
        <v>13461</v>
      </c>
      <c r="AT9" s="20">
        <v>964</v>
      </c>
      <c r="AU9" s="20">
        <v>903</v>
      </c>
      <c r="AV9" s="26">
        <f t="shared" si="5"/>
        <v>18013</v>
      </c>
      <c r="AW9" s="20">
        <v>71965</v>
      </c>
      <c r="AX9" s="20">
        <v>13</v>
      </c>
      <c r="AY9" s="20">
        <v>1</v>
      </c>
      <c r="AZ9" s="20">
        <v>4</v>
      </c>
      <c r="BA9" s="26">
        <f>SUM(AW9:AZ9)</f>
        <v>71983</v>
      </c>
      <c r="BB9" s="20">
        <v>126</v>
      </c>
      <c r="BC9" s="20">
        <v>11</v>
      </c>
      <c r="BD9" s="20"/>
      <c r="BE9" s="20"/>
      <c r="BF9" s="26">
        <f t="shared" si="7"/>
        <v>137</v>
      </c>
      <c r="BG9" s="20">
        <v>935</v>
      </c>
      <c r="BH9" s="20">
        <v>10</v>
      </c>
      <c r="BI9" s="20">
        <v>18</v>
      </c>
      <c r="BJ9" s="20"/>
      <c r="BK9" s="26">
        <f t="shared" si="8"/>
        <v>963</v>
      </c>
      <c r="BL9" s="21">
        <f>SUM(AQ9,AV9,BA9,BF9+BK9)</f>
        <v>125777</v>
      </c>
    </row>
    <row r="10" spans="1:65" s="4" customFormat="1" ht="24" customHeight="1" x14ac:dyDescent="0.2">
      <c r="A10" s="22" t="s">
        <v>35</v>
      </c>
      <c r="B10" s="14">
        <v>32</v>
      </c>
      <c r="C10" s="14">
        <v>21</v>
      </c>
      <c r="D10" s="14">
        <v>14</v>
      </c>
      <c r="E10" s="14">
        <v>16</v>
      </c>
      <c r="F10" s="23">
        <f t="shared" si="2"/>
        <v>83</v>
      </c>
      <c r="G10" s="14">
        <v>1</v>
      </c>
      <c r="H10" s="14"/>
      <c r="I10" s="14"/>
      <c r="J10" s="14"/>
      <c r="K10" s="23">
        <f t="shared" si="10"/>
        <v>1</v>
      </c>
      <c r="L10" s="14">
        <v>610</v>
      </c>
      <c r="M10" s="14">
        <f>26+4</f>
        <v>30</v>
      </c>
      <c r="N10" s="14"/>
      <c r="O10" s="14">
        <v>2</v>
      </c>
      <c r="P10" s="23">
        <f t="shared" si="0"/>
        <v>642</v>
      </c>
      <c r="Q10" s="14">
        <v>60</v>
      </c>
      <c r="R10" s="14">
        <f>46+3+6</f>
        <v>55</v>
      </c>
      <c r="S10" s="14">
        <v>9</v>
      </c>
      <c r="T10" s="14">
        <v>6</v>
      </c>
      <c r="U10" s="23">
        <f t="shared" si="1"/>
        <v>130</v>
      </c>
      <c r="V10" s="14">
        <v>5639</v>
      </c>
      <c r="W10" s="14">
        <f>1008+70+5</f>
        <v>1083</v>
      </c>
      <c r="X10" s="14">
        <v>67</v>
      </c>
      <c r="Y10" s="14">
        <v>28</v>
      </c>
      <c r="Z10" s="23">
        <f>SUM(V10:Y10)</f>
        <v>6817</v>
      </c>
      <c r="AA10" s="14">
        <f>B10+G10+L10+Q10+V10</f>
        <v>6342</v>
      </c>
      <c r="AB10" s="14">
        <f t="shared" si="11"/>
        <v>1189</v>
      </c>
      <c r="AC10" s="14">
        <f t="shared" si="11"/>
        <v>90</v>
      </c>
      <c r="AD10" s="14">
        <f>E10+J10+O10+T10+Y10</f>
        <v>52</v>
      </c>
      <c r="AE10" s="27">
        <f>F10+K10+P10+U10+Z10</f>
        <v>7673</v>
      </c>
      <c r="AF10" s="25" t="s">
        <v>35</v>
      </c>
      <c r="AG10" s="25">
        <v>7676</v>
      </c>
      <c r="AH10" s="20">
        <v>108</v>
      </c>
      <c r="AI10" s="20">
        <v>28</v>
      </c>
      <c r="AJ10" s="20">
        <v>121</v>
      </c>
      <c r="AK10" s="20">
        <f t="shared" si="12"/>
        <v>257</v>
      </c>
      <c r="AL10" s="26">
        <f t="shared" si="3"/>
        <v>7933</v>
      </c>
      <c r="AM10" s="20">
        <v>1830</v>
      </c>
      <c r="AN10" s="20">
        <v>156</v>
      </c>
      <c r="AO10" s="20">
        <v>29</v>
      </c>
      <c r="AP10" s="20">
        <v>8</v>
      </c>
      <c r="AQ10" s="26">
        <f t="shared" si="4"/>
        <v>2023</v>
      </c>
      <c r="AR10" s="20">
        <v>157</v>
      </c>
      <c r="AS10" s="20">
        <v>1030</v>
      </c>
      <c r="AT10" s="20">
        <v>59</v>
      </c>
      <c r="AU10" s="20">
        <v>44</v>
      </c>
      <c r="AV10" s="26">
        <f>SUM(AR10:AU10)</f>
        <v>1290</v>
      </c>
      <c r="AW10" s="20">
        <v>4239</v>
      </c>
      <c r="AX10" s="20">
        <v>1</v>
      </c>
      <c r="AY10" s="20"/>
      <c r="AZ10" s="20"/>
      <c r="BA10" s="26">
        <f t="shared" si="6"/>
        <v>4240</v>
      </c>
      <c r="BB10" s="20">
        <v>4</v>
      </c>
      <c r="BC10" s="20"/>
      <c r="BD10" s="20">
        <v>2</v>
      </c>
      <c r="BE10" s="20"/>
      <c r="BF10" s="26">
        <f t="shared" si="7"/>
        <v>6</v>
      </c>
      <c r="BG10" s="20">
        <v>114</v>
      </c>
      <c r="BH10" s="20">
        <v>3</v>
      </c>
      <c r="BI10" s="20"/>
      <c r="BJ10" s="20"/>
      <c r="BK10" s="26">
        <f>SUM(BG10:BJ10)</f>
        <v>117</v>
      </c>
      <c r="BL10" s="21">
        <f>SUM(AQ10,AV10,BA10,BF10+BK10)</f>
        <v>7676</v>
      </c>
    </row>
    <row r="11" spans="1:65" s="4" customFormat="1" ht="24" customHeight="1" x14ac:dyDescent="0.2">
      <c r="A11" s="22" t="s">
        <v>36</v>
      </c>
      <c r="B11" s="28">
        <v>123</v>
      </c>
      <c r="C11" s="28">
        <f>54+7+12</f>
        <v>73</v>
      </c>
      <c r="D11" s="28">
        <v>295</v>
      </c>
      <c r="E11" s="28">
        <v>26</v>
      </c>
      <c r="F11" s="23">
        <f t="shared" si="2"/>
        <v>517</v>
      </c>
      <c r="G11" s="28">
        <v>2</v>
      </c>
      <c r="H11" s="28">
        <v>1</v>
      </c>
      <c r="I11" s="28"/>
      <c r="J11" s="28"/>
      <c r="K11" s="23">
        <f t="shared" si="10"/>
        <v>3</v>
      </c>
      <c r="L11" s="28">
        <v>27918</v>
      </c>
      <c r="M11" s="28">
        <f>930+454+34</f>
        <v>1418</v>
      </c>
      <c r="N11" s="28">
        <v>132</v>
      </c>
      <c r="O11" s="28">
        <v>96</v>
      </c>
      <c r="P11" s="23">
        <f t="shared" si="0"/>
        <v>29564</v>
      </c>
      <c r="Q11" s="28">
        <v>1071</v>
      </c>
      <c r="R11" s="28">
        <f>1564+1447+95</f>
        <v>3106</v>
      </c>
      <c r="S11" s="28">
        <v>328</v>
      </c>
      <c r="T11" s="28">
        <v>256</v>
      </c>
      <c r="U11" s="23">
        <f t="shared" si="1"/>
        <v>4761</v>
      </c>
      <c r="V11" s="28">
        <v>53037</v>
      </c>
      <c r="W11" s="28">
        <f>7257+817+211</f>
        <v>8285</v>
      </c>
      <c r="X11" s="28">
        <v>702</v>
      </c>
      <c r="Y11" s="28">
        <v>447</v>
      </c>
      <c r="Z11" s="23">
        <f t="shared" si="13"/>
        <v>62471</v>
      </c>
      <c r="AA11" s="14">
        <f>B11+G11+L11+Q11+V11</f>
        <v>82151</v>
      </c>
      <c r="AB11" s="14">
        <f>C11+H11+M11+R11+W11</f>
        <v>12883</v>
      </c>
      <c r="AC11" s="14">
        <f>D11+N11+S11+X11</f>
        <v>1457</v>
      </c>
      <c r="AD11" s="14">
        <f t="shared" si="11"/>
        <v>825</v>
      </c>
      <c r="AE11" s="27">
        <f t="shared" si="11"/>
        <v>97316</v>
      </c>
      <c r="AF11" s="25" t="s">
        <v>36</v>
      </c>
      <c r="AG11" s="25">
        <v>97351</v>
      </c>
      <c r="AH11" s="20">
        <v>955</v>
      </c>
      <c r="AI11" s="20">
        <v>302</v>
      </c>
      <c r="AJ11" s="20">
        <v>3388</v>
      </c>
      <c r="AK11" s="20">
        <f t="shared" si="12"/>
        <v>4645</v>
      </c>
      <c r="AL11" s="26">
        <f t="shared" si="3"/>
        <v>101996</v>
      </c>
      <c r="AM11" s="20">
        <v>19635</v>
      </c>
      <c r="AN11" s="20">
        <v>1918</v>
      </c>
      <c r="AO11" s="20">
        <v>231</v>
      </c>
      <c r="AP11" s="20">
        <v>27</v>
      </c>
      <c r="AQ11" s="26">
        <f t="shared" si="4"/>
        <v>21811</v>
      </c>
      <c r="AR11" s="20">
        <v>1476</v>
      </c>
      <c r="AS11" s="20">
        <v>10956</v>
      </c>
      <c r="AT11" s="20">
        <v>1114</v>
      </c>
      <c r="AU11" s="20">
        <v>796</v>
      </c>
      <c r="AV11" s="26">
        <f t="shared" si="5"/>
        <v>14342</v>
      </c>
      <c r="AW11" s="20">
        <v>60045</v>
      </c>
      <c r="AX11" s="20">
        <v>9</v>
      </c>
      <c r="AY11" s="20"/>
      <c r="AZ11" s="20">
        <v>5</v>
      </c>
      <c r="BA11" s="26">
        <f t="shared" si="6"/>
        <v>60059</v>
      </c>
      <c r="BB11" s="20">
        <v>51</v>
      </c>
      <c r="BC11" s="20">
        <v>6</v>
      </c>
      <c r="BD11" s="20">
        <v>108</v>
      </c>
      <c r="BE11" s="20"/>
      <c r="BF11" s="26">
        <f t="shared" si="7"/>
        <v>165</v>
      </c>
      <c r="BG11" s="20">
        <v>957</v>
      </c>
      <c r="BH11" s="20">
        <v>11</v>
      </c>
      <c r="BI11" s="20">
        <v>5</v>
      </c>
      <c r="BJ11" s="20">
        <v>1</v>
      </c>
      <c r="BK11" s="26">
        <f t="shared" si="8"/>
        <v>974</v>
      </c>
      <c r="BL11" s="21">
        <f t="shared" si="9"/>
        <v>97351</v>
      </c>
    </row>
    <row r="12" spans="1:65" s="4" customFormat="1" ht="24" customHeight="1" x14ac:dyDescent="0.2">
      <c r="A12" s="22" t="s">
        <v>37</v>
      </c>
      <c r="B12" s="14">
        <v>411</v>
      </c>
      <c r="C12" s="14">
        <f>41+4+6</f>
        <v>51</v>
      </c>
      <c r="D12" s="14">
        <v>120</v>
      </c>
      <c r="E12" s="14">
        <v>148</v>
      </c>
      <c r="F12" s="23">
        <f t="shared" si="2"/>
        <v>730</v>
      </c>
      <c r="G12" s="14">
        <v>329</v>
      </c>
      <c r="H12" s="14">
        <v>13</v>
      </c>
      <c r="I12" s="14">
        <v>18</v>
      </c>
      <c r="J12" s="14">
        <v>8</v>
      </c>
      <c r="K12" s="23">
        <f t="shared" si="10"/>
        <v>368</v>
      </c>
      <c r="L12" s="14">
        <v>26619</v>
      </c>
      <c r="M12" s="14">
        <f>1074+975+39</f>
        <v>2088</v>
      </c>
      <c r="N12" s="14">
        <v>181</v>
      </c>
      <c r="O12" s="14">
        <v>160</v>
      </c>
      <c r="P12" s="23">
        <f t="shared" si="0"/>
        <v>29048</v>
      </c>
      <c r="Q12" s="14">
        <v>3560</v>
      </c>
      <c r="R12" s="14">
        <f>2248+2469+288</f>
        <v>5005</v>
      </c>
      <c r="S12" s="14">
        <v>467</v>
      </c>
      <c r="T12" s="14">
        <v>360</v>
      </c>
      <c r="U12" s="23">
        <f t="shared" si="1"/>
        <v>9392</v>
      </c>
      <c r="V12" s="14">
        <v>26754</v>
      </c>
      <c r="W12" s="14">
        <f>2820+234+46</f>
        <v>3100</v>
      </c>
      <c r="X12" s="14">
        <v>318</v>
      </c>
      <c r="Y12" s="14">
        <v>189</v>
      </c>
      <c r="Z12" s="23">
        <f t="shared" si="13"/>
        <v>30361</v>
      </c>
      <c r="AA12" s="14">
        <f t="shared" si="11"/>
        <v>57673</v>
      </c>
      <c r="AB12" s="14">
        <f t="shared" si="11"/>
        <v>10257</v>
      </c>
      <c r="AC12" s="14">
        <f t="shared" si="11"/>
        <v>1104</v>
      </c>
      <c r="AD12" s="14">
        <f t="shared" si="11"/>
        <v>865</v>
      </c>
      <c r="AE12" s="27">
        <f t="shared" si="11"/>
        <v>69899</v>
      </c>
      <c r="AF12" s="25" t="s">
        <v>37</v>
      </c>
      <c r="AG12" s="25">
        <v>70020</v>
      </c>
      <c r="AH12" s="20">
        <v>758</v>
      </c>
      <c r="AI12" s="20">
        <v>441</v>
      </c>
      <c r="AJ12" s="20">
        <v>5585</v>
      </c>
      <c r="AK12" s="20">
        <f t="shared" si="12"/>
        <v>6784</v>
      </c>
      <c r="AL12" s="26">
        <f t="shared" si="3"/>
        <v>76804</v>
      </c>
      <c r="AM12" s="20">
        <v>19390</v>
      </c>
      <c r="AN12" s="20">
        <v>1263</v>
      </c>
      <c r="AO12" s="20">
        <v>388</v>
      </c>
      <c r="AP12" s="20">
        <v>105</v>
      </c>
      <c r="AQ12" s="26">
        <f t="shared" si="4"/>
        <v>21146</v>
      </c>
      <c r="AR12" s="20">
        <v>2275</v>
      </c>
      <c r="AS12" s="20">
        <v>9000</v>
      </c>
      <c r="AT12" s="20">
        <v>715</v>
      </c>
      <c r="AU12" s="20">
        <v>764</v>
      </c>
      <c r="AV12" s="26">
        <f t="shared" si="5"/>
        <v>12754</v>
      </c>
      <c r="AW12" s="20">
        <v>35222</v>
      </c>
      <c r="AX12" s="20">
        <v>9</v>
      </c>
      <c r="AY12" s="20">
        <v>4</v>
      </c>
      <c r="AZ12" s="20">
        <v>2</v>
      </c>
      <c r="BA12" s="26">
        <f>SUM(AW12:AZ12)</f>
        <v>35237</v>
      </c>
      <c r="BB12" s="20">
        <v>236</v>
      </c>
      <c r="BC12" s="20">
        <v>29</v>
      </c>
      <c r="BD12" s="20"/>
      <c r="BE12" s="20"/>
      <c r="BF12" s="26">
        <f t="shared" si="7"/>
        <v>265</v>
      </c>
      <c r="BG12" s="20">
        <v>598</v>
      </c>
      <c r="BH12" s="20">
        <v>10</v>
      </c>
      <c r="BI12" s="20">
        <v>10</v>
      </c>
      <c r="BJ12" s="20"/>
      <c r="BK12" s="26">
        <f t="shared" si="8"/>
        <v>618</v>
      </c>
      <c r="BL12" s="21">
        <f t="shared" si="9"/>
        <v>70020</v>
      </c>
    </row>
    <row r="13" spans="1:65" s="4" customFormat="1" ht="24" customHeight="1" x14ac:dyDescent="0.2">
      <c r="A13" s="22" t="s">
        <v>38</v>
      </c>
      <c r="B13" s="16">
        <v>276</v>
      </c>
      <c r="C13" s="16">
        <f>164+4+19</f>
        <v>187</v>
      </c>
      <c r="D13" s="16">
        <v>318</v>
      </c>
      <c r="E13" s="16">
        <v>174</v>
      </c>
      <c r="F13" s="23">
        <f t="shared" si="2"/>
        <v>955</v>
      </c>
      <c r="G13" s="16">
        <v>145</v>
      </c>
      <c r="H13" s="16">
        <v>5</v>
      </c>
      <c r="I13" s="16">
        <v>3</v>
      </c>
      <c r="J13" s="16"/>
      <c r="K13" s="23">
        <f t="shared" si="10"/>
        <v>153</v>
      </c>
      <c r="L13" s="16">
        <v>13509</v>
      </c>
      <c r="M13" s="16">
        <f>346+332+4</f>
        <v>682</v>
      </c>
      <c r="N13" s="16">
        <v>47</v>
      </c>
      <c r="O13" s="16">
        <v>25</v>
      </c>
      <c r="P13" s="23">
        <f t="shared" si="0"/>
        <v>14263</v>
      </c>
      <c r="Q13" s="16">
        <v>3266</v>
      </c>
      <c r="R13" s="16">
        <f>2868+4134+244</f>
        <v>7246</v>
      </c>
      <c r="S13" s="16">
        <v>310</v>
      </c>
      <c r="T13" s="16">
        <v>361</v>
      </c>
      <c r="U13" s="23">
        <f t="shared" si="1"/>
        <v>11183</v>
      </c>
      <c r="V13" s="16">
        <v>60413</v>
      </c>
      <c r="W13" s="16">
        <f>5805+970+217</f>
        <v>6992</v>
      </c>
      <c r="X13" s="16">
        <v>637</v>
      </c>
      <c r="Y13" s="16">
        <v>621</v>
      </c>
      <c r="Z13" s="23">
        <f>SUM(V13:Y13)</f>
        <v>68663</v>
      </c>
      <c r="AA13" s="14">
        <f t="shared" si="11"/>
        <v>77609</v>
      </c>
      <c r="AB13" s="14">
        <f t="shared" si="11"/>
        <v>15112</v>
      </c>
      <c r="AC13" s="14">
        <f t="shared" si="11"/>
        <v>1315</v>
      </c>
      <c r="AD13" s="14">
        <f t="shared" si="11"/>
        <v>1181</v>
      </c>
      <c r="AE13" s="27">
        <f t="shared" si="11"/>
        <v>95217</v>
      </c>
      <c r="AF13" s="25" t="s">
        <v>38</v>
      </c>
      <c r="AG13" s="25">
        <v>95531</v>
      </c>
      <c r="AH13" s="20">
        <v>1712</v>
      </c>
      <c r="AI13" s="20">
        <v>514</v>
      </c>
      <c r="AJ13" s="20">
        <v>7738</v>
      </c>
      <c r="AK13" s="20">
        <f t="shared" si="12"/>
        <v>9964</v>
      </c>
      <c r="AL13" s="26">
        <f t="shared" si="3"/>
        <v>105495</v>
      </c>
      <c r="AM13" s="20">
        <v>26725</v>
      </c>
      <c r="AN13" s="20">
        <v>1726</v>
      </c>
      <c r="AO13" s="20">
        <v>385</v>
      </c>
      <c r="AP13" s="20">
        <v>65</v>
      </c>
      <c r="AQ13" s="26">
        <f t="shared" si="4"/>
        <v>28901</v>
      </c>
      <c r="AR13" s="20">
        <v>2952</v>
      </c>
      <c r="AS13" s="20">
        <v>13400</v>
      </c>
      <c r="AT13" s="20">
        <v>924</v>
      </c>
      <c r="AU13" s="20">
        <v>1130</v>
      </c>
      <c r="AV13" s="26">
        <f>SUM(AR13:AU13)</f>
        <v>18406</v>
      </c>
      <c r="AW13" s="20">
        <v>47264</v>
      </c>
      <c r="AX13" s="20">
        <v>11</v>
      </c>
      <c r="AY13" s="20"/>
      <c r="AZ13" s="20">
        <v>3</v>
      </c>
      <c r="BA13" s="26">
        <f t="shared" si="6"/>
        <v>47278</v>
      </c>
      <c r="BB13" s="20">
        <v>292</v>
      </c>
      <c r="BC13" s="20">
        <v>41</v>
      </c>
      <c r="BD13" s="20">
        <v>9</v>
      </c>
      <c r="BE13" s="20"/>
      <c r="BF13" s="26">
        <f t="shared" si="7"/>
        <v>342</v>
      </c>
      <c r="BG13" s="20">
        <v>590</v>
      </c>
      <c r="BH13" s="20">
        <v>13</v>
      </c>
      <c r="BI13" s="20">
        <v>1</v>
      </c>
      <c r="BJ13" s="20"/>
      <c r="BK13" s="26">
        <f t="shared" si="8"/>
        <v>604</v>
      </c>
      <c r="BL13" s="21">
        <f t="shared" si="9"/>
        <v>95531</v>
      </c>
    </row>
    <row r="14" spans="1:65" s="4" customFormat="1" ht="24" customHeight="1" x14ac:dyDescent="0.2">
      <c r="A14" s="29" t="s">
        <v>39</v>
      </c>
      <c r="B14" s="14">
        <v>685</v>
      </c>
      <c r="C14" s="14">
        <f>81+22</f>
        <v>103</v>
      </c>
      <c r="D14" s="14">
        <v>127</v>
      </c>
      <c r="E14" s="14">
        <v>54</v>
      </c>
      <c r="F14" s="30">
        <f t="shared" si="2"/>
        <v>969</v>
      </c>
      <c r="G14" s="14">
        <v>21</v>
      </c>
      <c r="H14" s="14"/>
      <c r="I14" s="14">
        <v>1</v>
      </c>
      <c r="J14" s="14"/>
      <c r="K14" s="30">
        <f t="shared" si="10"/>
        <v>22</v>
      </c>
      <c r="L14" s="14">
        <v>10246</v>
      </c>
      <c r="M14" s="14">
        <f>336+188+5</f>
        <v>529</v>
      </c>
      <c r="N14" s="14">
        <v>74</v>
      </c>
      <c r="O14" s="14">
        <v>29</v>
      </c>
      <c r="P14" s="30">
        <f t="shared" si="0"/>
        <v>10878</v>
      </c>
      <c r="Q14" s="14">
        <v>2284</v>
      </c>
      <c r="R14" s="14">
        <f>1033+1402+77</f>
        <v>2512</v>
      </c>
      <c r="S14" s="14">
        <v>156</v>
      </c>
      <c r="T14" s="14">
        <v>189</v>
      </c>
      <c r="U14" s="30">
        <f t="shared" si="1"/>
        <v>5141</v>
      </c>
      <c r="V14" s="14">
        <v>22657</v>
      </c>
      <c r="W14" s="14">
        <f>2686+199+60</f>
        <v>2945</v>
      </c>
      <c r="X14" s="14">
        <v>273</v>
      </c>
      <c r="Y14" s="14">
        <v>144</v>
      </c>
      <c r="Z14" s="30">
        <f t="shared" si="13"/>
        <v>26019</v>
      </c>
      <c r="AA14" s="28">
        <f t="shared" si="11"/>
        <v>35893</v>
      </c>
      <c r="AB14" s="28">
        <f>C14+M14+R14+W14</f>
        <v>6089</v>
      </c>
      <c r="AC14" s="28">
        <f t="shared" si="11"/>
        <v>631</v>
      </c>
      <c r="AD14" s="28">
        <f>E14+O14+T14+Y14</f>
        <v>416</v>
      </c>
      <c r="AE14" s="31">
        <f t="shared" si="11"/>
        <v>43029</v>
      </c>
      <c r="AF14" s="32" t="s">
        <v>39</v>
      </c>
      <c r="AG14" s="32">
        <v>43137</v>
      </c>
      <c r="AH14" s="33">
        <v>500</v>
      </c>
      <c r="AI14" s="33">
        <v>185</v>
      </c>
      <c r="AJ14" s="33">
        <v>2106</v>
      </c>
      <c r="AK14" s="33">
        <f t="shared" si="12"/>
        <v>2791</v>
      </c>
      <c r="AL14" s="34">
        <f t="shared" si="3"/>
        <v>45928</v>
      </c>
      <c r="AM14" s="33">
        <v>10760</v>
      </c>
      <c r="AN14" s="33">
        <v>1009</v>
      </c>
      <c r="AO14" s="33">
        <v>200</v>
      </c>
      <c r="AP14" s="33">
        <v>19</v>
      </c>
      <c r="AQ14" s="34">
        <f>SUM(AM14:AP14)</f>
        <v>11988</v>
      </c>
      <c r="AR14" s="33">
        <v>1076</v>
      </c>
      <c r="AS14" s="33">
        <v>5085</v>
      </c>
      <c r="AT14" s="33">
        <v>470</v>
      </c>
      <c r="AU14" s="33">
        <v>398</v>
      </c>
      <c r="AV14" s="34">
        <f>SUM(AR14:AU14)</f>
        <v>7029</v>
      </c>
      <c r="AW14" s="33">
        <v>23528</v>
      </c>
      <c r="AX14" s="33">
        <v>8</v>
      </c>
      <c r="AY14" s="20">
        <v>1</v>
      </c>
      <c r="AZ14" s="20"/>
      <c r="BA14" s="34">
        <f>SUM(AW14:AZ14)</f>
        <v>23537</v>
      </c>
      <c r="BB14" s="33">
        <v>111</v>
      </c>
      <c r="BC14" s="33">
        <v>1</v>
      </c>
      <c r="BD14" s="20"/>
      <c r="BE14" s="20"/>
      <c r="BF14" s="34">
        <f>SUM(BB14:BE14)</f>
        <v>112</v>
      </c>
      <c r="BG14" s="33">
        <v>468</v>
      </c>
      <c r="BH14" s="33">
        <v>3</v>
      </c>
      <c r="BI14" s="33"/>
      <c r="BJ14" s="33"/>
      <c r="BK14" s="34">
        <f>SUM(BG14:BJ14)</f>
        <v>471</v>
      </c>
      <c r="BL14" s="21">
        <f>SUM(AQ14,AV14,BA14,BF14+BK14)</f>
        <v>43137</v>
      </c>
      <c r="BM14" s="35"/>
    </row>
    <row r="15" spans="1:65" s="4" customFormat="1" ht="39" customHeight="1" thickBot="1" x14ac:dyDescent="0.25">
      <c r="A15" s="36" t="s">
        <v>40</v>
      </c>
      <c r="B15" s="37">
        <f>SUM(B6:B14)</f>
        <v>2130</v>
      </c>
      <c r="C15" s="37">
        <f>SUM(C6:C14)</f>
        <v>812</v>
      </c>
      <c r="D15" s="37">
        <f>SUM(D6:D14)</f>
        <v>1102</v>
      </c>
      <c r="E15" s="37">
        <f>SUM(E6:E14)</f>
        <v>592</v>
      </c>
      <c r="F15" s="38">
        <f>SUM(B15:E15)</f>
        <v>4636</v>
      </c>
      <c r="G15" s="37">
        <f t="shared" ref="G15:O15" si="14">SUM(G6:G14)</f>
        <v>539</v>
      </c>
      <c r="H15" s="37">
        <f t="shared" si="14"/>
        <v>25</v>
      </c>
      <c r="I15" s="37">
        <f t="shared" si="14"/>
        <v>24</v>
      </c>
      <c r="J15" s="37">
        <f t="shared" si="14"/>
        <v>8</v>
      </c>
      <c r="K15" s="38">
        <f>SUM(G15:J15)</f>
        <v>596</v>
      </c>
      <c r="L15" s="37">
        <f>SUM(L6:L14)</f>
        <v>127857</v>
      </c>
      <c r="M15" s="37">
        <f t="shared" si="14"/>
        <v>7282</v>
      </c>
      <c r="N15" s="37">
        <f t="shared" si="14"/>
        <v>614</v>
      </c>
      <c r="O15" s="37">
        <f t="shared" si="14"/>
        <v>442</v>
      </c>
      <c r="P15" s="38">
        <f t="shared" si="0"/>
        <v>136195</v>
      </c>
      <c r="Q15" s="37">
        <f>SUM(Q6:Q14)</f>
        <v>15113</v>
      </c>
      <c r="R15" s="37">
        <f>SUM(R6:R14)</f>
        <v>28514</v>
      </c>
      <c r="S15" s="37">
        <f>SUM(S6:S14)</f>
        <v>2242</v>
      </c>
      <c r="T15" s="37">
        <f>SUM(T6:T14)</f>
        <v>1896</v>
      </c>
      <c r="U15" s="38">
        <f>SUM(Q15:T15)</f>
        <v>47765</v>
      </c>
      <c r="V15" s="37">
        <f>SUM(V6:V14)</f>
        <v>298757</v>
      </c>
      <c r="W15" s="37">
        <f>SUM(W6:W14)</f>
        <v>37823</v>
      </c>
      <c r="X15" s="37">
        <f>SUM(X6:X14)</f>
        <v>3461</v>
      </c>
      <c r="Y15" s="37">
        <f>SUM(Y6:Y14)</f>
        <v>2220</v>
      </c>
      <c r="Z15" s="38">
        <f>SUM(V15:Y15)</f>
        <v>342261</v>
      </c>
      <c r="AA15" s="37">
        <f>SUM(AA6:AA14)</f>
        <v>444396</v>
      </c>
      <c r="AB15" s="37">
        <f>SUM(AB6:AB14)</f>
        <v>74456</v>
      </c>
      <c r="AC15" s="37">
        <f>SUM(AC6:AC14)</f>
        <v>7443</v>
      </c>
      <c r="AD15" s="37">
        <f>SUM(AD6:AD14)</f>
        <v>5157</v>
      </c>
      <c r="AE15" s="39">
        <f>SUM(AE6:AE14)</f>
        <v>531453</v>
      </c>
      <c r="AF15" s="40" t="s">
        <v>40</v>
      </c>
      <c r="AG15" s="41">
        <f>SUM(AG6:AG14)</f>
        <v>532539</v>
      </c>
      <c r="AH15" s="41">
        <f>SUM(AH6:AH14)</f>
        <v>6964</v>
      </c>
      <c r="AI15" s="41">
        <f>SUM(AI6:AI14)</f>
        <v>2301</v>
      </c>
      <c r="AJ15" s="41">
        <f>SUM(AJ6:AJ14)</f>
        <v>29942</v>
      </c>
      <c r="AK15" s="41">
        <f>SUM(AH15:AJ15)</f>
        <v>39207</v>
      </c>
      <c r="AL15" s="41">
        <f>SUM(AL6:AL14)</f>
        <v>571746</v>
      </c>
      <c r="AM15" s="42">
        <f t="shared" ref="AM15:AU15" si="15">SUM(AM6:AM14)</f>
        <v>132928</v>
      </c>
      <c r="AN15" s="42">
        <f t="shared" si="15"/>
        <v>10313</v>
      </c>
      <c r="AO15" s="42">
        <f>SUM(AO6:AO14)</f>
        <v>2119</v>
      </c>
      <c r="AP15" s="42">
        <f t="shared" si="15"/>
        <v>323</v>
      </c>
      <c r="AQ15" s="42">
        <f t="shared" si="15"/>
        <v>145683</v>
      </c>
      <c r="AR15" s="42">
        <f t="shared" si="15"/>
        <v>12816</v>
      </c>
      <c r="AS15" s="42">
        <f t="shared" si="15"/>
        <v>64181</v>
      </c>
      <c r="AT15" s="42">
        <f t="shared" si="15"/>
        <v>5206</v>
      </c>
      <c r="AU15" s="42">
        <f t="shared" si="15"/>
        <v>4859</v>
      </c>
      <c r="AV15" s="42">
        <f>SUM(AR15:AU15)</f>
        <v>87062</v>
      </c>
      <c r="AW15" s="42">
        <f>SUM(AW6:AW14)</f>
        <v>293869</v>
      </c>
      <c r="AX15" s="42">
        <f>SUM(AX6:AX14)</f>
        <v>70</v>
      </c>
      <c r="AY15" s="42">
        <f>SUM(AY6:AY14)</f>
        <v>7</v>
      </c>
      <c r="AZ15" s="42">
        <f>SUM(AZ6:AZ14)</f>
        <v>16</v>
      </c>
      <c r="BA15" s="42">
        <f>SUM(AW15:AZ15)</f>
        <v>293962</v>
      </c>
      <c r="BB15" s="42">
        <f>SUM(BB6:BB14)</f>
        <v>933</v>
      </c>
      <c r="BC15" s="42">
        <f>SUM(BC6:BC14)</f>
        <v>102</v>
      </c>
      <c r="BD15" s="42">
        <f>SUM(BD6:BD14)</f>
        <v>120</v>
      </c>
      <c r="BE15" s="42">
        <f>SUM(BE6:BE14)</f>
        <v>0</v>
      </c>
      <c r="BF15" s="42">
        <f>SUM(BB15:BE15)</f>
        <v>1155</v>
      </c>
      <c r="BG15" s="42">
        <f>SUM(BG6:BG14)</f>
        <v>4539</v>
      </c>
      <c r="BH15" s="42">
        <f>SUM(BH6:BH14)</f>
        <v>68</v>
      </c>
      <c r="BI15" s="42">
        <f>SUM(BI6:BI14)</f>
        <v>69</v>
      </c>
      <c r="BJ15" s="42">
        <f>SUM(BJ6:BJ14)</f>
        <v>1</v>
      </c>
      <c r="BK15" s="42">
        <f>SUM(BG15:BJ15)</f>
        <v>4677</v>
      </c>
      <c r="BL15" s="39">
        <f>SUM(AQ15,AV15,BA15,BF15+BK15)</f>
        <v>532539</v>
      </c>
    </row>
    <row r="16" spans="1:65" ht="14.25" customHeight="1" x14ac:dyDescent="0.2"/>
    <row r="17" spans="1:62" s="2" customFormat="1" x14ac:dyDescent="0.2">
      <c r="O17" s="43"/>
      <c r="P17" s="43"/>
      <c r="Q17" s="43"/>
      <c r="AG17" s="44"/>
      <c r="AJ17" s="43"/>
      <c r="AK17" s="1"/>
      <c r="AL17" s="1"/>
      <c r="AM17" s="1"/>
      <c r="AN17" s="1"/>
      <c r="AO17" s="1"/>
      <c r="AT17" s="1"/>
    </row>
    <row r="18" spans="1:62" s="2" customFormat="1" x14ac:dyDescent="0.2">
      <c r="B18" s="2" t="s">
        <v>41</v>
      </c>
      <c r="E18" s="2" t="s">
        <v>42</v>
      </c>
      <c r="O18" s="43"/>
      <c r="P18" s="43"/>
      <c r="Q18" s="43"/>
      <c r="AH18" s="44"/>
      <c r="AK18" s="43"/>
      <c r="AL18" s="45"/>
      <c r="AM18" s="45"/>
      <c r="AN18" s="45"/>
      <c r="AO18" s="45"/>
      <c r="AP18" s="45"/>
      <c r="AQ18" s="1"/>
      <c r="AR18" s="1"/>
      <c r="AS18" s="1"/>
      <c r="AT18" s="1"/>
      <c r="AU18" s="1"/>
      <c r="AZ18" s="1"/>
    </row>
    <row r="19" spans="1:62" s="2" customFormat="1" x14ac:dyDescent="0.2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43"/>
      <c r="AG19" s="43"/>
      <c r="AH19" s="43"/>
      <c r="AI19" s="43"/>
      <c r="AJ19" s="43"/>
      <c r="AK19" s="43"/>
      <c r="AL19" s="43"/>
      <c r="AM19" s="43"/>
      <c r="AN19" s="43"/>
      <c r="AO19" s="43"/>
      <c r="AP19" s="43"/>
      <c r="AR19" s="1"/>
      <c r="AS19" s="1"/>
      <c r="AT19" s="1"/>
      <c r="AU19" s="1"/>
      <c r="AV19" s="1"/>
      <c r="AW19" s="46"/>
      <c r="AX19" s="46"/>
      <c r="AY19" s="46"/>
      <c r="AZ19" s="46"/>
      <c r="BA19" s="1"/>
      <c r="BB19" s="46"/>
      <c r="BC19" s="46"/>
      <c r="BD19" s="46"/>
      <c r="BE19" s="46"/>
      <c r="BF19" s="1"/>
      <c r="BG19" s="46"/>
      <c r="BH19" s="46"/>
      <c r="BI19" s="46"/>
      <c r="BJ19" s="46"/>
    </row>
    <row r="20" spans="1:62" x14ac:dyDescent="0.2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AF20" s="43"/>
      <c r="AG20" s="43"/>
      <c r="AH20" s="43"/>
      <c r="AI20" s="43"/>
      <c r="AJ20" s="43"/>
      <c r="AK20" s="43"/>
      <c r="AL20" s="43"/>
      <c r="AM20" s="43"/>
      <c r="AN20" s="43"/>
      <c r="AO20" s="43"/>
      <c r="AP20" s="43"/>
      <c r="AQ20" s="2"/>
      <c r="AW20" s="46"/>
      <c r="AX20" s="47"/>
      <c r="AY20" s="46"/>
      <c r="AZ20" s="46"/>
      <c r="BB20" s="46"/>
      <c r="BC20" s="46"/>
      <c r="BD20" s="46"/>
      <c r="BE20" s="46"/>
      <c r="BG20" s="46"/>
      <c r="BH20" s="46"/>
      <c r="BI20" s="46"/>
      <c r="BJ20" s="46"/>
    </row>
    <row r="21" spans="1:62" x14ac:dyDescent="0.2">
      <c r="AF21" s="43"/>
      <c r="AG21" s="43"/>
      <c r="AH21" s="43"/>
      <c r="AI21" s="43"/>
      <c r="AJ21" s="43"/>
      <c r="AK21" s="43"/>
      <c r="AL21" s="43"/>
      <c r="AM21" s="43"/>
      <c r="AN21" s="43"/>
      <c r="AO21" s="43"/>
      <c r="AP21" s="43"/>
      <c r="AQ21" s="2"/>
      <c r="AW21" s="46"/>
      <c r="AX21" s="46"/>
      <c r="AY21" s="46"/>
      <c r="AZ21" s="46"/>
      <c r="BB21" s="46"/>
      <c r="BC21" s="46"/>
      <c r="BD21" s="46"/>
      <c r="BE21" s="46"/>
      <c r="BG21" s="46"/>
      <c r="BH21" s="46"/>
      <c r="BI21" s="46"/>
      <c r="BJ21" s="46"/>
    </row>
    <row r="22" spans="1:62" x14ac:dyDescent="0.2">
      <c r="AW22" s="46"/>
      <c r="AX22" s="46"/>
      <c r="AY22" s="46"/>
      <c r="AZ22" s="46"/>
      <c r="BB22" s="46"/>
      <c r="BC22" s="46"/>
      <c r="BD22" s="46"/>
      <c r="BE22" s="46"/>
      <c r="BG22" s="46"/>
      <c r="BH22" s="46"/>
      <c r="BI22" s="46"/>
      <c r="BJ22" s="46"/>
    </row>
    <row r="23" spans="1:62" x14ac:dyDescent="0.2">
      <c r="AW23" s="46"/>
      <c r="AX23" s="46"/>
      <c r="AY23" s="46"/>
      <c r="AZ23" s="46"/>
      <c r="BB23" s="46"/>
      <c r="BC23" s="46"/>
      <c r="BD23" s="46"/>
      <c r="BE23" s="46"/>
      <c r="BG23" s="46"/>
      <c r="BH23" s="46"/>
      <c r="BI23" s="46"/>
      <c r="BJ23" s="46"/>
    </row>
    <row r="24" spans="1:62" x14ac:dyDescent="0.2">
      <c r="AW24" s="46"/>
      <c r="AX24" s="46"/>
      <c r="AY24" s="46"/>
      <c r="AZ24" s="46"/>
      <c r="BB24" s="46"/>
      <c r="BC24" s="46"/>
      <c r="BD24" s="46"/>
      <c r="BE24" s="46"/>
      <c r="BG24" s="46"/>
      <c r="BH24" s="46"/>
      <c r="BI24" s="46"/>
      <c r="BJ24" s="46"/>
    </row>
    <row r="25" spans="1:62" x14ac:dyDescent="0.2">
      <c r="AW25" s="46"/>
      <c r="AX25" s="46"/>
      <c r="AY25" s="46"/>
      <c r="AZ25" s="46"/>
      <c r="BB25" s="46"/>
      <c r="BC25" s="46"/>
      <c r="BD25" s="46"/>
      <c r="BE25" s="46"/>
      <c r="BG25" s="46"/>
      <c r="BH25" s="46"/>
      <c r="BI25" s="46"/>
      <c r="BJ25" s="46"/>
    </row>
    <row r="26" spans="1:62" x14ac:dyDescent="0.2">
      <c r="AW26" s="46"/>
      <c r="AX26" s="46"/>
      <c r="AY26" s="46"/>
      <c r="AZ26" s="46"/>
      <c r="BB26" s="46"/>
      <c r="BC26" s="46"/>
      <c r="BD26" s="46"/>
      <c r="BE26" s="46"/>
      <c r="BG26" s="46"/>
      <c r="BH26" s="46"/>
      <c r="BI26" s="46"/>
      <c r="BJ26" s="46"/>
    </row>
    <row r="27" spans="1:62" x14ac:dyDescent="0.2">
      <c r="AW27" s="46"/>
      <c r="AX27" s="46"/>
      <c r="AY27" s="46"/>
      <c r="AZ27" s="46"/>
      <c r="BB27" s="46"/>
      <c r="BC27" s="46"/>
      <c r="BD27" s="46"/>
      <c r="BE27" s="46"/>
    </row>
    <row r="28" spans="1:62" x14ac:dyDescent="0.2">
      <c r="AW28" s="46"/>
      <c r="AX28" s="46"/>
      <c r="AY28" s="46"/>
      <c r="AZ28" s="46"/>
      <c r="BB28" s="46"/>
      <c r="BC28" s="46"/>
      <c r="BD28" s="46"/>
      <c r="BE28" s="46"/>
    </row>
  </sheetData>
  <mergeCells count="27">
    <mergeCell ref="BK4:BK5"/>
    <mergeCell ref="AV4:AV5"/>
    <mergeCell ref="BA4:BA5"/>
    <mergeCell ref="BB4:BE4"/>
    <mergeCell ref="BF4:BF5"/>
    <mergeCell ref="BG4:BJ4"/>
    <mergeCell ref="AH4:AK4"/>
    <mergeCell ref="AL4:AL5"/>
    <mergeCell ref="AM4:AP4"/>
    <mergeCell ref="AQ4:AQ5"/>
    <mergeCell ref="AR4:AU4"/>
    <mergeCell ref="A1:AE1"/>
    <mergeCell ref="AF1:BL1"/>
    <mergeCell ref="A3:A5"/>
    <mergeCell ref="B3:U3"/>
    <mergeCell ref="V3:Z4"/>
    <mergeCell ref="AA3:AE4"/>
    <mergeCell ref="AF3:AF5"/>
    <mergeCell ref="AG3:AL3"/>
    <mergeCell ref="AM3:BK3"/>
    <mergeCell ref="BL3:BL5"/>
    <mergeCell ref="AW4:AZ4"/>
    <mergeCell ref="B4:F4"/>
    <mergeCell ref="G4:K4"/>
    <mergeCell ref="L4:P4"/>
    <mergeCell ref="Q4:U4"/>
    <mergeCell ref="AG4:AG5"/>
  </mergeCells>
  <printOptions horizontalCentered="1"/>
  <pageMargins left="0.51181102362204722" right="0.23622047244094491" top="0.98425196850393704" bottom="0.51181102362204722" header="0.51181102362204722" footer="0.51181102362204722"/>
  <pageSetup paperSize="9" scale="60" orientation="landscape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avto_2025 X2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Анаргүл Норжанай</dc:creator>
  <cp:lastModifiedBy>Анаргүл Норжанай</cp:lastModifiedBy>
  <dcterms:created xsi:type="dcterms:W3CDTF">2026-06-12T02:05:27Z</dcterms:created>
  <dcterms:modified xsi:type="dcterms:W3CDTF">2026-06-12T02:23:13Z</dcterms:modified>
</cp:coreProperties>
</file>